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B2A453E7-3E30-4607-8E3E-519FA301FEAF}" xr6:coauthVersionLast="47" xr6:coauthVersionMax="47" xr10:uidLastSave="{00000000-0000-0000-0000-000000000000}"/>
  <bookViews>
    <workbookView xWindow="-120" yWindow="-120" windowWidth="20730" windowHeight="11040" tabRatio="906" xr2:uid="{00000000-000D-0000-FFFF-FFFF00000000}"/>
  </bookViews>
  <sheets>
    <sheet name="報告書（事業主控）" sheetId="12" r:id="rId1"/>
    <sheet name="報告書（提出用）" sheetId="14" r:id="rId2"/>
    <sheet name="総括表" sheetId="13" r:id="rId3"/>
    <sheet name="一括有期事業総括表.算定基礎賃金等の報告" sheetId="15" r:id="rId4"/>
  </sheets>
  <definedNames>
    <definedName name="_10月" localSheetId="1">'報告書（提出用）'!$BE$25:$BE$27</definedName>
    <definedName name="_10月">'報告書（事業主控）'!$BE$25:$BE$27</definedName>
    <definedName name="_11月" localSheetId="1">'報告書（提出用）'!$BE$26:$BE$27</definedName>
    <definedName name="_11月">'報告書（事業主控）'!$BE$26:$BE$27</definedName>
    <definedName name="_12月" localSheetId="1">'報告書（提出用）'!$BE$27</definedName>
    <definedName name="_12月">'報告書（事業主控）'!$BE$27</definedName>
    <definedName name="_1月" localSheetId="1">'報告書（提出用）'!$BE$16:$BE$27</definedName>
    <definedName name="_1月">'報告書（事業主控）'!$BE$16:$BE$27</definedName>
    <definedName name="_2月" localSheetId="1">'報告書（提出用）'!$BE$17:$BE$27</definedName>
    <definedName name="_2月">'報告書（事業主控）'!$BE$17:$BE$27</definedName>
    <definedName name="_3月" localSheetId="1">'報告書（提出用）'!$BE$18:$BE$27</definedName>
    <definedName name="_3月">'報告書（事業主控）'!$BE$18:$BE$27</definedName>
    <definedName name="_4月" localSheetId="1">'報告書（提出用）'!$BE$19:$BE$27</definedName>
    <definedName name="_4月">'報告書（事業主控）'!$BE$19:$BE$27</definedName>
    <definedName name="_5月" localSheetId="1">'報告書（提出用）'!$BE$20:$BE$27</definedName>
    <definedName name="_5月">'報告書（事業主控）'!$BE$20:$BE$27</definedName>
    <definedName name="_6月" localSheetId="1">'報告書（提出用）'!$BE$21:$BE$27</definedName>
    <definedName name="_6月">'報告書（事業主控）'!$BE$21:$BE$27</definedName>
    <definedName name="_7月" localSheetId="1">'報告書（提出用）'!$BE$22:$BE$27</definedName>
    <definedName name="_7月">'報告書（事業主控）'!$BE$22:$BE$27</definedName>
    <definedName name="_8月" localSheetId="1">'報告書（提出用）'!$BE$23:$BE$27</definedName>
    <definedName name="_8月">'報告書（事業主控）'!$BE$23:$BE$27</definedName>
    <definedName name="_9月" localSheetId="1">'報告書（提出用）'!$BE$24:$BE$27</definedName>
    <definedName name="_9月">'報告書（事業主控）'!$BE$24:$BE$27</definedName>
    <definedName name="_xlnm.Print_Area" localSheetId="2">総括表!$A$1:$BI$193</definedName>
    <definedName name="_xlnm.Print_Area" localSheetId="0">'報告書（事業主控）'!$A$1:$AU$1310</definedName>
    <definedName name="_xlnm.Print_Area" localSheetId="1">'報告書（提出用）'!$A$1:$AU$1310</definedName>
    <definedName name="可能" localSheetId="2">#REF!</definedName>
    <definedName name="可能">#REF!</definedName>
    <definedName name="概算年度" localSheetId="2">#REF!</definedName>
    <definedName name="概算年度">#REF!</definedName>
    <definedName name="空白" localSheetId="1">'報告書（提出用）'!$BP$14</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 localSheetId="1">'報告書（提出用）'!$BD$16:$BD$18</definedName>
    <definedName name="対象年1_3月">'報告書（事業主控）'!$BD$16:$BD$18</definedName>
    <definedName name="対象年2_3月" localSheetId="1">'報告書（提出用）'!$BD$17:$BD$18</definedName>
    <definedName name="対象年2_3月">'報告書（事業主控）'!$BD$17:$BD$18</definedName>
    <definedName name="対象年3月" localSheetId="1">'報告書（提出用）'!$BD$18</definedName>
    <definedName name="対象年3月">'報告書（事業主控）'!$BD$18</definedName>
    <definedName name="賃金算定基準" localSheetId="2">#REF!</definedName>
    <definedName name="賃金算定基準">#REF!</definedName>
    <definedName name="平31_1" localSheetId="1">'報告書（提出用）'!$BE$16:$BE$19</definedName>
    <definedName name="平31_1">'報告書（事業主控）'!$BE$16:$BE$19</definedName>
    <definedName name="平31_2" localSheetId="1">'報告書（提出用）'!$BE$17:$BE$19</definedName>
    <definedName name="平31_2">'報告書（事業主控）'!$BE$17:$BE$19</definedName>
    <definedName name="平31_3" localSheetId="1">'報告書（提出用）'!$BE$18:$BE$19</definedName>
    <definedName name="平31_3">'報告書（事業主控）'!$BE$18:$BE$19</definedName>
    <definedName name="平31_4" localSheetId="1">'報告書（提出用）'!$BE$19</definedName>
    <definedName name="平31_4">'報告書（事業主控）'!$BE$19</definedName>
    <definedName name="労務比率" localSheetId="2">#REF!</definedName>
    <definedName name="労務比率">#REF!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73" i="13" l="1"/>
  <c r="AS171" i="13"/>
  <c r="AS169" i="13"/>
  <c r="AS167" i="13"/>
  <c r="AS165" i="13"/>
  <c r="AS163" i="13"/>
  <c r="AS161" i="13"/>
  <c r="AS159" i="13"/>
  <c r="AS157" i="13"/>
  <c r="AS155" i="13"/>
  <c r="AS153" i="13"/>
  <c r="AS151" i="13"/>
  <c r="AS149" i="13"/>
  <c r="AS147" i="13"/>
  <c r="AS145" i="13"/>
  <c r="AS143" i="13"/>
  <c r="AS141" i="13"/>
  <c r="AS139" i="13"/>
  <c r="AS137" i="13"/>
  <c r="AS135" i="13"/>
  <c r="AS133" i="13"/>
  <c r="AS131" i="13"/>
  <c r="AS129" i="13"/>
  <c r="AS127" i="13"/>
  <c r="AS125" i="13"/>
  <c r="AS123" i="13"/>
  <c r="AS121" i="13"/>
  <c r="AS119" i="13"/>
  <c r="AS117" i="13"/>
  <c r="AS115" i="13"/>
  <c r="AS113" i="13"/>
  <c r="AS111" i="13"/>
  <c r="AS110" i="13"/>
  <c r="DU98" i="15"/>
  <c r="DU104" i="15" s="1"/>
  <c r="DU94" i="15"/>
  <c r="DU92" i="15"/>
  <c r="DU90" i="15"/>
  <c r="DU88" i="15"/>
  <c r="DU86" i="15"/>
  <c r="DU84" i="15"/>
  <c r="DU82" i="15"/>
  <c r="DU80" i="15"/>
  <c r="DU78" i="15"/>
  <c r="DU76" i="15"/>
  <c r="DU74" i="15"/>
  <c r="DU72" i="15"/>
  <c r="DU70" i="15"/>
  <c r="DU66" i="15"/>
  <c r="DU64" i="15"/>
  <c r="DU62" i="15"/>
  <c r="DU58" i="15"/>
  <c r="DU56" i="15"/>
  <c r="DU54" i="15"/>
  <c r="DU52" i="15"/>
  <c r="DU50" i="15"/>
  <c r="DU48" i="15"/>
  <c r="DU46" i="15"/>
  <c r="DU42" i="15"/>
  <c r="DU40" i="15"/>
  <c r="DU38" i="15"/>
  <c r="DU34" i="15"/>
  <c r="DU32" i="15"/>
  <c r="DU30" i="15"/>
  <c r="DU28" i="15"/>
  <c r="DU26" i="15"/>
  <c r="BA104" i="13"/>
  <c r="AG12" i="13"/>
  <c r="AG46" i="15"/>
  <c r="BY46" i="15" s="1"/>
  <c r="AG26" i="15"/>
  <c r="BY26" i="15" s="1"/>
  <c r="AL133" i="12"/>
  <c r="AL133" i="14" s="1"/>
  <c r="AL156" i="14"/>
  <c r="AL154" i="14"/>
  <c r="AL152" i="14"/>
  <c r="AL150" i="14"/>
  <c r="AL148" i="14"/>
  <c r="AL146" i="14"/>
  <c r="AL144" i="14"/>
  <c r="AL142" i="14"/>
  <c r="AL140" i="14"/>
  <c r="AL116" i="14"/>
  <c r="AL114" i="14"/>
  <c r="AL112" i="14"/>
  <c r="AL110" i="14"/>
  <c r="AL108" i="14"/>
  <c r="AL106" i="14"/>
  <c r="AL104" i="14"/>
  <c r="AL102" i="14"/>
  <c r="AL100" i="14"/>
  <c r="AL76" i="14"/>
  <c r="AL74" i="14"/>
  <c r="AL72" i="14"/>
  <c r="AL70" i="14"/>
  <c r="AL68" i="14"/>
  <c r="AL66" i="14"/>
  <c r="AL64" i="14"/>
  <c r="AL62" i="14"/>
  <c r="AL60" i="14"/>
  <c r="F26" i="14"/>
  <c r="AG70" i="15"/>
  <c r="BY70" i="15" s="1"/>
  <c r="BY68" i="15"/>
  <c r="DU68" i="15" s="1"/>
  <c r="AG66" i="15"/>
  <c r="BY66" i="15" s="1"/>
  <c r="AG64" i="15"/>
  <c r="AG62" i="15"/>
  <c r="BY62" i="15" s="1"/>
  <c r="BY60" i="15"/>
  <c r="DU60" i="15" s="1"/>
  <c r="AG58" i="15"/>
  <c r="BY58" i="15" s="1"/>
  <c r="AG56" i="15"/>
  <c r="BY56" i="15" s="1"/>
  <c r="AG54" i="15"/>
  <c r="BY54" i="15" s="1"/>
  <c r="AG52" i="15"/>
  <c r="BY52" i="15" s="1"/>
  <c r="AG38" i="15"/>
  <c r="AG50" i="15"/>
  <c r="AG48" i="15"/>
  <c r="BY48" i="15" s="1"/>
  <c r="AG30" i="15"/>
  <c r="BY30" i="15" s="1"/>
  <c r="BY44" i="15"/>
  <c r="DU44" i="15" s="1"/>
  <c r="AG42" i="15"/>
  <c r="BY42" i="15" s="1"/>
  <c r="AG40" i="15"/>
  <c r="BY40" i="15" s="1"/>
  <c r="AG34" i="15"/>
  <c r="BY34" i="15" s="1"/>
  <c r="AG32" i="15"/>
  <c r="BY32" i="15" s="1"/>
  <c r="AG24" i="15"/>
  <c r="AG28" i="15"/>
  <c r="BY28" i="15" s="1"/>
  <c r="BY38" i="15"/>
  <c r="BY50" i="15"/>
  <c r="AG78" i="15"/>
  <c r="AG76" i="15"/>
  <c r="AG74" i="15"/>
  <c r="BY74" i="15" s="1"/>
  <c r="AG72" i="15"/>
  <c r="BY72" i="15" s="1"/>
  <c r="AG86" i="15"/>
  <c r="BY86" i="15" s="1"/>
  <c r="AG84" i="15"/>
  <c r="BY84" i="15" s="1"/>
  <c r="AG82" i="15"/>
  <c r="BY82" i="15" s="1"/>
  <c r="AG80" i="15"/>
  <c r="BY80" i="15" s="1"/>
  <c r="AG94" i="15"/>
  <c r="BY94" i="15" s="1"/>
  <c r="AG92" i="15"/>
  <c r="BY92" i="15" s="1"/>
  <c r="AG90" i="15"/>
  <c r="BY90" i="15" s="1"/>
  <c r="AG88" i="15"/>
  <c r="BY88" i="15" s="1"/>
  <c r="BY78" i="15"/>
  <c r="BY36" i="15"/>
  <c r="DU36" i="15" s="1"/>
  <c r="U10" i="14"/>
  <c r="DU100" i="15"/>
  <c r="A88" i="15"/>
  <c r="BY76" i="15"/>
  <c r="BY64" i="15"/>
  <c r="A64" i="15"/>
  <c r="FF57" i="15"/>
  <c r="A56" i="15"/>
  <c r="FF50" i="15"/>
  <c r="A48" i="15"/>
  <c r="A40" i="15"/>
  <c r="A32" i="15"/>
  <c r="A24" i="15"/>
  <c r="AL93" i="12"/>
  <c r="AL93" i="14" s="1"/>
  <c r="AL53" i="12"/>
  <c r="AL53" i="14" s="1"/>
  <c r="AD159" i="12"/>
  <c r="AD159" i="14" s="1"/>
  <c r="Z159" i="12"/>
  <c r="Z159" i="14" s="1"/>
  <c r="V159" i="12"/>
  <c r="V159" i="14" s="1"/>
  <c r="AH157" i="12"/>
  <c r="AN157" i="12" s="1"/>
  <c r="AN157" i="14" s="1"/>
  <c r="AH155" i="12"/>
  <c r="AH155" i="14" s="1"/>
  <c r="AY155" i="14" s="1"/>
  <c r="BB155" i="14" s="1"/>
  <c r="AH153" i="12"/>
  <c r="AN153" i="12" s="1"/>
  <c r="AN153" i="14" s="1"/>
  <c r="AH151" i="12"/>
  <c r="AN151" i="12" s="1"/>
  <c r="AN151" i="14" s="1"/>
  <c r="AH149" i="12"/>
  <c r="AY149" i="12" s="1"/>
  <c r="BB149" i="12" s="1"/>
  <c r="AN147" i="12"/>
  <c r="AN147" i="14" s="1"/>
  <c r="AH147" i="12"/>
  <c r="AH147" i="14" s="1"/>
  <c r="AY147" i="14" s="1"/>
  <c r="BB147" i="14" s="1"/>
  <c r="AH145" i="12"/>
  <c r="AH145" i="14" s="1"/>
  <c r="AY145" i="14" s="1"/>
  <c r="BB145" i="14" s="1"/>
  <c r="AH143" i="12"/>
  <c r="AN143" i="12" s="1"/>
  <c r="AN143" i="14" s="1"/>
  <c r="AH141" i="12"/>
  <c r="AD119" i="12"/>
  <c r="AD119" i="14" s="1"/>
  <c r="Z119" i="12"/>
  <c r="Z119" i="14" s="1"/>
  <c r="V119" i="12"/>
  <c r="V119" i="14" s="1"/>
  <c r="AN117" i="12"/>
  <c r="AN117" i="14" s="1"/>
  <c r="AH117" i="12"/>
  <c r="AH115" i="12"/>
  <c r="AH115" i="14" s="1"/>
  <c r="AY115" i="14" s="1"/>
  <c r="BB115" i="14" s="1"/>
  <c r="AH113" i="12"/>
  <c r="AN113" i="12" s="1"/>
  <c r="AH111" i="12"/>
  <c r="AN111" i="12" s="1"/>
  <c r="AN109" i="12"/>
  <c r="AN109" i="14" s="1"/>
  <c r="AH109" i="12"/>
  <c r="AH107" i="12"/>
  <c r="AN107" i="12" s="1"/>
  <c r="AN107" i="14" s="1"/>
  <c r="AH105" i="12"/>
  <c r="AN105" i="12" s="1"/>
  <c r="AN103" i="12"/>
  <c r="AN103" i="14" s="1"/>
  <c r="AH103" i="12"/>
  <c r="AH101" i="12"/>
  <c r="S25" i="14"/>
  <c r="Q25" i="14"/>
  <c r="O25" i="14"/>
  <c r="S24" i="14"/>
  <c r="Q24" i="14"/>
  <c r="O24" i="14"/>
  <c r="J24" i="14"/>
  <c r="S23" i="14"/>
  <c r="Q23" i="14"/>
  <c r="O23" i="14"/>
  <c r="S22" i="14"/>
  <c r="Q22" i="14"/>
  <c r="O22" i="14"/>
  <c r="J22" i="14"/>
  <c r="S21" i="14"/>
  <c r="Q21" i="14"/>
  <c r="O21" i="14"/>
  <c r="S20" i="14"/>
  <c r="Q20" i="14"/>
  <c r="O20" i="14"/>
  <c r="J20" i="14"/>
  <c r="S19" i="14"/>
  <c r="Q19" i="14"/>
  <c r="O19" i="14"/>
  <c r="BU18" i="14" s="1"/>
  <c r="S18" i="14"/>
  <c r="Q18" i="14"/>
  <c r="O18" i="14"/>
  <c r="J18" i="14"/>
  <c r="S17" i="14"/>
  <c r="Q17" i="14"/>
  <c r="O17" i="14"/>
  <c r="S16" i="14"/>
  <c r="AV16" i="14" s="1"/>
  <c r="AX16" i="14" s="1"/>
  <c r="Q16" i="14"/>
  <c r="O16" i="14"/>
  <c r="J16" i="14"/>
  <c r="AN160" i="14"/>
  <c r="AN158" i="14"/>
  <c r="F158" i="14"/>
  <c r="AD157" i="14"/>
  <c r="Z157" i="14"/>
  <c r="V157" i="14"/>
  <c r="S157" i="14"/>
  <c r="Q157" i="14"/>
  <c r="O157" i="14"/>
  <c r="AN156" i="14"/>
  <c r="AH156" i="14"/>
  <c r="V156" i="14"/>
  <c r="S156" i="14"/>
  <c r="Q156" i="14"/>
  <c r="O156" i="14"/>
  <c r="J156" i="14"/>
  <c r="B156" i="14"/>
  <c r="AD155" i="14"/>
  <c r="Z155" i="14"/>
  <c r="V155" i="14"/>
  <c r="S155" i="14"/>
  <c r="Q155" i="14"/>
  <c r="O155" i="14"/>
  <c r="AN154" i="14"/>
  <c r="AH154" i="14"/>
  <c r="V154" i="14"/>
  <c r="S154" i="14"/>
  <c r="Q154" i="14"/>
  <c r="O154" i="14"/>
  <c r="J154" i="14"/>
  <c r="B154" i="14"/>
  <c r="AH153" i="14"/>
  <c r="AY153" i="14" s="1"/>
  <c r="BB153" i="14" s="1"/>
  <c r="AD153" i="14"/>
  <c r="Z153" i="14"/>
  <c r="V153" i="14"/>
  <c r="S153" i="14"/>
  <c r="Q153" i="14"/>
  <c r="O153" i="14"/>
  <c r="AN152" i="14"/>
  <c r="AH152" i="14"/>
  <c r="V152" i="14"/>
  <c r="S152" i="14"/>
  <c r="AV152" i="14" s="1"/>
  <c r="AZ153" i="14" s="1"/>
  <c r="Q152" i="14"/>
  <c r="O152" i="14"/>
  <c r="J152" i="14"/>
  <c r="B152" i="14"/>
  <c r="AD151" i="14"/>
  <c r="Z151" i="14"/>
  <c r="V151" i="14"/>
  <c r="S151" i="14"/>
  <c r="Q151" i="14"/>
  <c r="O151" i="14"/>
  <c r="AN150" i="14"/>
  <c r="AH150" i="14"/>
  <c r="V150" i="14"/>
  <c r="S150" i="14"/>
  <c r="Q150" i="14"/>
  <c r="O150" i="14"/>
  <c r="BO150" i="14" s="1"/>
  <c r="BR150" i="14" s="1"/>
  <c r="J150" i="14"/>
  <c r="B150" i="14"/>
  <c r="AD149" i="14"/>
  <c r="Z149" i="14"/>
  <c r="V149" i="14"/>
  <c r="S149" i="14"/>
  <c r="Q149" i="14"/>
  <c r="O149" i="14"/>
  <c r="BU148" i="14" s="1"/>
  <c r="AN148" i="14"/>
  <c r="AH148" i="14"/>
  <c r="V148" i="14"/>
  <c r="S148" i="14"/>
  <c r="Q148" i="14"/>
  <c r="O148" i="14"/>
  <c r="J148" i="14"/>
  <c r="B148" i="14"/>
  <c r="AD147" i="14"/>
  <c r="Z147" i="14"/>
  <c r="V147" i="14"/>
  <c r="S147" i="14"/>
  <c r="Q147" i="14"/>
  <c r="O147" i="14"/>
  <c r="BU146" i="14" s="1"/>
  <c r="AN146" i="14"/>
  <c r="AH146" i="14"/>
  <c r="V146" i="14"/>
  <c r="S146" i="14"/>
  <c r="AV146" i="14" s="1"/>
  <c r="AX146" i="14" s="1"/>
  <c r="Q146" i="14"/>
  <c r="O146" i="14"/>
  <c r="J146" i="14"/>
  <c r="B146" i="14"/>
  <c r="AD145" i="14"/>
  <c r="Z145" i="14"/>
  <c r="V145" i="14"/>
  <c r="S145" i="14"/>
  <c r="Q145" i="14"/>
  <c r="O145" i="14"/>
  <c r="AN144" i="14"/>
  <c r="AH144" i="14"/>
  <c r="V144" i="14"/>
  <c r="S144" i="14"/>
  <c r="AV144" i="14" s="1"/>
  <c r="Q144" i="14"/>
  <c r="O144" i="14"/>
  <c r="J144" i="14"/>
  <c r="B144" i="14"/>
  <c r="AH143" i="14"/>
  <c r="AD143" i="14"/>
  <c r="Z143" i="14"/>
  <c r="V143" i="14"/>
  <c r="S143" i="14"/>
  <c r="Q143" i="14"/>
  <c r="O143" i="14"/>
  <c r="BU142" i="14" s="1"/>
  <c r="AN142" i="14"/>
  <c r="AH142" i="14"/>
  <c r="V142" i="14"/>
  <c r="S142" i="14"/>
  <c r="Q142" i="14"/>
  <c r="O142" i="14"/>
  <c r="J142" i="14"/>
  <c r="B142" i="14"/>
  <c r="AD141" i="14"/>
  <c r="Z141" i="14"/>
  <c r="V141" i="14"/>
  <c r="S141" i="14"/>
  <c r="Q141" i="14"/>
  <c r="O141" i="14"/>
  <c r="AH140" i="14"/>
  <c r="V140" i="14"/>
  <c r="S140" i="14"/>
  <c r="Q140" i="14"/>
  <c r="O140" i="14"/>
  <c r="BO140" i="14" s="1"/>
  <c r="BR140" i="14" s="1"/>
  <c r="J140" i="14"/>
  <c r="B140" i="14"/>
  <c r="AN120" i="14"/>
  <c r="AN118" i="14"/>
  <c r="F118" i="14"/>
  <c r="AH117" i="14"/>
  <c r="AD117" i="14"/>
  <c r="Z117" i="14"/>
  <c r="V117" i="14"/>
  <c r="S117" i="14"/>
  <c r="Q117" i="14"/>
  <c r="O117" i="14"/>
  <c r="AN116" i="14"/>
  <c r="AH116" i="14"/>
  <c r="V116" i="14"/>
  <c r="S116" i="14"/>
  <c r="Q116" i="14"/>
  <c r="O116" i="14"/>
  <c r="J116" i="14"/>
  <c r="B116" i="14"/>
  <c r="AD115" i="14"/>
  <c r="Z115" i="14"/>
  <c r="V115" i="14"/>
  <c r="S115" i="14"/>
  <c r="Q115" i="14"/>
  <c r="O115" i="14"/>
  <c r="AN114" i="14"/>
  <c r="AH114" i="14"/>
  <c r="V114" i="14"/>
  <c r="S114" i="14"/>
  <c r="Q114" i="14"/>
  <c r="O114" i="14"/>
  <c r="J114" i="14"/>
  <c r="B114" i="14"/>
  <c r="AH113" i="14"/>
  <c r="AD113" i="14"/>
  <c r="Z113" i="14"/>
  <c r="V113" i="14"/>
  <c r="S113" i="14"/>
  <c r="Q113" i="14"/>
  <c r="O113" i="14"/>
  <c r="AN112" i="14"/>
  <c r="AH112" i="14"/>
  <c r="V112" i="14"/>
  <c r="S112" i="14"/>
  <c r="Q112" i="14"/>
  <c r="O112" i="14"/>
  <c r="BO112" i="14" s="1"/>
  <c r="BQ112" i="14" s="1"/>
  <c r="J112" i="14"/>
  <c r="B112" i="14"/>
  <c r="AH111" i="14"/>
  <c r="AD111" i="14"/>
  <c r="Z111" i="14"/>
  <c r="V111" i="14"/>
  <c r="S111" i="14"/>
  <c r="Q111" i="14"/>
  <c r="O111" i="14"/>
  <c r="AN110" i="14"/>
  <c r="AH110" i="14"/>
  <c r="V110" i="14"/>
  <c r="S110" i="14"/>
  <c r="Q110" i="14"/>
  <c r="O110" i="14"/>
  <c r="BU110" i="14" s="1"/>
  <c r="J110" i="14"/>
  <c r="B110" i="14"/>
  <c r="AH109" i="14"/>
  <c r="AD109" i="14"/>
  <c r="Z109" i="14"/>
  <c r="V109" i="14"/>
  <c r="S109" i="14"/>
  <c r="Q109" i="14"/>
  <c r="O109" i="14"/>
  <c r="AN108" i="14"/>
  <c r="AH108" i="14"/>
  <c r="V108" i="14"/>
  <c r="S108" i="14"/>
  <c r="Q108" i="14"/>
  <c r="O108" i="14"/>
  <c r="J108" i="14"/>
  <c r="B108" i="14"/>
  <c r="AH107" i="14"/>
  <c r="AY107" i="14" s="1"/>
  <c r="BB107" i="14" s="1"/>
  <c r="AD107" i="14"/>
  <c r="Z107" i="14"/>
  <c r="V107" i="14"/>
  <c r="S107" i="14"/>
  <c r="Q107" i="14"/>
  <c r="O107" i="14"/>
  <c r="AN106" i="14"/>
  <c r="AH106" i="14"/>
  <c r="V106" i="14"/>
  <c r="S106" i="14"/>
  <c r="Q106" i="14"/>
  <c r="O106" i="14"/>
  <c r="J106" i="14"/>
  <c r="B106" i="14"/>
  <c r="AH105" i="14"/>
  <c r="AD105" i="14"/>
  <c r="Z105" i="14"/>
  <c r="V105" i="14"/>
  <c r="S105" i="14"/>
  <c r="Q105" i="14"/>
  <c r="O105" i="14"/>
  <c r="AN104" i="14"/>
  <c r="AH104" i="14"/>
  <c r="V104" i="14"/>
  <c r="S104" i="14"/>
  <c r="Q104" i="14"/>
  <c r="O104" i="14"/>
  <c r="J104" i="14"/>
  <c r="B104" i="14"/>
  <c r="AH103" i="14"/>
  <c r="AD103" i="14"/>
  <c r="Z103" i="14"/>
  <c r="V103" i="14"/>
  <c r="S103" i="14"/>
  <c r="Q103" i="14"/>
  <c r="O103" i="14"/>
  <c r="AN102" i="14"/>
  <c r="AH102" i="14"/>
  <c r="V102" i="14"/>
  <c r="S102" i="14"/>
  <c r="Q102" i="14"/>
  <c r="O102" i="14"/>
  <c r="J102" i="14"/>
  <c r="B102" i="14"/>
  <c r="AD101" i="14"/>
  <c r="Z101" i="14"/>
  <c r="V101" i="14"/>
  <c r="S101" i="14"/>
  <c r="Q101" i="14"/>
  <c r="O101" i="14"/>
  <c r="AH100" i="14"/>
  <c r="V100" i="14"/>
  <c r="S100" i="14"/>
  <c r="Q100" i="14"/>
  <c r="O100" i="14"/>
  <c r="BO100" i="14" s="1"/>
  <c r="BR100" i="14" s="1"/>
  <c r="J100" i="14"/>
  <c r="B100" i="14"/>
  <c r="BT154" i="14"/>
  <c r="AP133" i="14"/>
  <c r="AP93" i="14"/>
  <c r="W134" i="14"/>
  <c r="V134" i="14"/>
  <c r="U134" i="14"/>
  <c r="W94" i="14"/>
  <c r="V94" i="14"/>
  <c r="U94" i="14"/>
  <c r="W54" i="14"/>
  <c r="V54" i="14"/>
  <c r="U54" i="14"/>
  <c r="W10" i="14"/>
  <c r="V10" i="14"/>
  <c r="AP53" i="14"/>
  <c r="AP9" i="14"/>
  <c r="AL9" i="14"/>
  <c r="F78" i="14"/>
  <c r="AN80" i="14"/>
  <c r="AN78" i="14"/>
  <c r="AN76" i="14"/>
  <c r="AN74" i="14"/>
  <c r="AN72" i="14"/>
  <c r="AN70" i="14"/>
  <c r="AN68" i="14"/>
  <c r="AN66" i="14"/>
  <c r="AN64" i="14"/>
  <c r="AN62" i="14"/>
  <c r="AH77" i="14"/>
  <c r="AD77" i="14"/>
  <c r="Z77" i="14"/>
  <c r="V77" i="14"/>
  <c r="S77" i="14"/>
  <c r="Q77" i="14"/>
  <c r="O77" i="14"/>
  <c r="AH76" i="14"/>
  <c r="V76" i="14"/>
  <c r="S76" i="14"/>
  <c r="Q76" i="14"/>
  <c r="AV76" i="14" s="1"/>
  <c r="AZ77" i="14" s="1"/>
  <c r="O76" i="14"/>
  <c r="J76" i="14"/>
  <c r="B76" i="14"/>
  <c r="AD75" i="14"/>
  <c r="Z75" i="14"/>
  <c r="V75" i="14"/>
  <c r="S75" i="14"/>
  <c r="Q75" i="14"/>
  <c r="O75" i="14"/>
  <c r="AH74" i="14"/>
  <c r="V74" i="14"/>
  <c r="S74" i="14"/>
  <c r="Q74" i="14"/>
  <c r="O74" i="14"/>
  <c r="J74" i="14"/>
  <c r="B74" i="14"/>
  <c r="AD73" i="14"/>
  <c r="Z73" i="14"/>
  <c r="V73" i="14"/>
  <c r="S73" i="14"/>
  <c r="Q73" i="14"/>
  <c r="O73" i="14"/>
  <c r="AH72" i="14"/>
  <c r="V72" i="14"/>
  <c r="S72" i="14"/>
  <c r="Q72" i="14"/>
  <c r="BS72" i="14" s="1"/>
  <c r="BV72" i="14" s="1"/>
  <c r="O72" i="14"/>
  <c r="BO72" i="14" s="1"/>
  <c r="BQ72" i="14" s="1"/>
  <c r="J72" i="14"/>
  <c r="B72" i="14"/>
  <c r="AD71" i="14"/>
  <c r="Z71" i="14"/>
  <c r="V71" i="14"/>
  <c r="S71" i="14"/>
  <c r="Q71" i="14"/>
  <c r="O71" i="14"/>
  <c r="AH70" i="14"/>
  <c r="V70" i="14"/>
  <c r="S70" i="14"/>
  <c r="Q70" i="14"/>
  <c r="O70" i="14"/>
  <c r="BU70" i="14" s="1"/>
  <c r="J70" i="14"/>
  <c r="B70" i="14"/>
  <c r="AD69" i="14"/>
  <c r="Z69" i="14"/>
  <c r="V69" i="14"/>
  <c r="S69" i="14"/>
  <c r="Q69" i="14"/>
  <c r="O69" i="14"/>
  <c r="AH68" i="14"/>
  <c r="V68" i="14"/>
  <c r="S68" i="14"/>
  <c r="Q68" i="14"/>
  <c r="BS68" i="14" s="1"/>
  <c r="BV68" i="14" s="1"/>
  <c r="O68" i="14"/>
  <c r="J68" i="14"/>
  <c r="B68" i="14"/>
  <c r="AD67" i="14"/>
  <c r="Z67" i="14"/>
  <c r="V67" i="14"/>
  <c r="S67" i="14"/>
  <c r="Q67" i="14"/>
  <c r="O67" i="14"/>
  <c r="AH66" i="14"/>
  <c r="V66" i="14"/>
  <c r="S66" i="14"/>
  <c r="AV66" i="14" s="1"/>
  <c r="Q66" i="14"/>
  <c r="O66" i="14"/>
  <c r="J66" i="14"/>
  <c r="B66" i="14"/>
  <c r="AH65" i="14"/>
  <c r="AY65" i="14" s="1"/>
  <c r="BB65" i="14" s="1"/>
  <c r="AD65" i="14"/>
  <c r="Z65" i="14"/>
  <c r="V65" i="14"/>
  <c r="S65" i="14"/>
  <c r="Q65" i="14"/>
  <c r="O65" i="14"/>
  <c r="AH64" i="14"/>
  <c r="V64" i="14"/>
  <c r="S64" i="14"/>
  <c r="Q64" i="14"/>
  <c r="BS64" i="14" s="1"/>
  <c r="BV64" i="14" s="1"/>
  <c r="O64" i="14"/>
  <c r="BO64" i="14" s="1"/>
  <c r="BQ64" i="14" s="1"/>
  <c r="J64" i="14"/>
  <c r="B64" i="14"/>
  <c r="AD63" i="14"/>
  <c r="Z63" i="14"/>
  <c r="V63" i="14"/>
  <c r="S63" i="14"/>
  <c r="Q63" i="14"/>
  <c r="O63" i="14"/>
  <c r="AH62" i="14"/>
  <c r="V62" i="14"/>
  <c r="S62" i="14"/>
  <c r="Q62" i="14"/>
  <c r="O62" i="14"/>
  <c r="BO62" i="14" s="1"/>
  <c r="BP62" i="14" s="1"/>
  <c r="J62" i="14"/>
  <c r="B62" i="14"/>
  <c r="AD61" i="14"/>
  <c r="Z61" i="14"/>
  <c r="V61" i="14"/>
  <c r="S61" i="14"/>
  <c r="Q61" i="14"/>
  <c r="O61" i="14"/>
  <c r="AH60" i="14"/>
  <c r="V60" i="14"/>
  <c r="S60" i="14"/>
  <c r="Q60" i="14"/>
  <c r="AV60" i="14" s="1"/>
  <c r="AZ61" i="14" s="1"/>
  <c r="O60" i="14"/>
  <c r="J60" i="14"/>
  <c r="B60" i="14"/>
  <c r="J31" i="14"/>
  <c r="G31" i="14"/>
  <c r="AL24" i="14"/>
  <c r="AL22" i="14"/>
  <c r="AL20" i="14"/>
  <c r="AL18" i="14"/>
  <c r="AH25" i="14"/>
  <c r="AD25" i="14"/>
  <c r="Z25" i="14"/>
  <c r="V25" i="14"/>
  <c r="AN24" i="14"/>
  <c r="AH24" i="14"/>
  <c r="V24" i="14"/>
  <c r="AH23" i="14"/>
  <c r="AY23" i="14" s="1"/>
  <c r="AD23" i="14"/>
  <c r="Z23" i="14"/>
  <c r="V23" i="14"/>
  <c r="AN22" i="14"/>
  <c r="BA22" i="14" s="1"/>
  <c r="AH22" i="14"/>
  <c r="V22" i="14"/>
  <c r="AH21" i="14"/>
  <c r="AY21" i="14" s="1"/>
  <c r="AD21" i="14"/>
  <c r="Z21" i="14"/>
  <c r="V21" i="14"/>
  <c r="AN20" i="14"/>
  <c r="AH20" i="14"/>
  <c r="V20" i="14"/>
  <c r="AH19" i="14"/>
  <c r="AY19" i="14" s="1"/>
  <c r="AD19" i="14"/>
  <c r="Z19" i="14"/>
  <c r="V19" i="14"/>
  <c r="AN18" i="14"/>
  <c r="AH18" i="14"/>
  <c r="V18" i="14"/>
  <c r="AL16" i="14"/>
  <c r="AH17" i="14"/>
  <c r="AY17" i="14" s="1"/>
  <c r="AD17" i="14"/>
  <c r="Z17" i="14"/>
  <c r="V17" i="14"/>
  <c r="AC34" i="14"/>
  <c r="AC33" i="14"/>
  <c r="AC32" i="14"/>
  <c r="AP31" i="14"/>
  <c r="AM31" i="14"/>
  <c r="AJ31" i="14"/>
  <c r="AO30" i="14"/>
  <c r="AJ30" i="14"/>
  <c r="Z79" i="12"/>
  <c r="Z79" i="14" s="1"/>
  <c r="AD79" i="12"/>
  <c r="AD79" i="14" s="1"/>
  <c r="V79" i="12"/>
  <c r="V79" i="14" s="1"/>
  <c r="AN77" i="12"/>
  <c r="AN77" i="14" s="1"/>
  <c r="AH75" i="12"/>
  <c r="AH75" i="14" s="1"/>
  <c r="AY75" i="14" s="1"/>
  <c r="BB75" i="14" s="1"/>
  <c r="AH73" i="12"/>
  <c r="AN73" i="12" s="1"/>
  <c r="AN73" i="14" s="1"/>
  <c r="AH71" i="12"/>
  <c r="AN71" i="12" s="1"/>
  <c r="AN71" i="14" s="1"/>
  <c r="AN75" i="12"/>
  <c r="AN75" i="14" s="1"/>
  <c r="AN69" i="12"/>
  <c r="AN69" i="14" s="1"/>
  <c r="AH69" i="12"/>
  <c r="AH69" i="14" s="1"/>
  <c r="AY69" i="14" s="1"/>
  <c r="AH67" i="12"/>
  <c r="AN67" i="12" s="1"/>
  <c r="AN67" i="14" s="1"/>
  <c r="AH65" i="12"/>
  <c r="AN65" i="12" s="1"/>
  <c r="AN65" i="14" s="1"/>
  <c r="AH63" i="12"/>
  <c r="AN63" i="12" s="1"/>
  <c r="AN63" i="14" s="1"/>
  <c r="AN61" i="12"/>
  <c r="AH61" i="12"/>
  <c r="AH61" i="14" s="1"/>
  <c r="AY61" i="14" s="1"/>
  <c r="AN21" i="12"/>
  <c r="AN21" i="14" s="1"/>
  <c r="AN19" i="12"/>
  <c r="AN19" i="14" s="1"/>
  <c r="AH25" i="12"/>
  <c r="AN25" i="12" s="1"/>
  <c r="AN25" i="14" s="1"/>
  <c r="AH23" i="12"/>
  <c r="AN23" i="12" s="1"/>
  <c r="AN23" i="14" s="1"/>
  <c r="AH21" i="12"/>
  <c r="AH19" i="12"/>
  <c r="Z27" i="12"/>
  <c r="Z27" i="14" s="1"/>
  <c r="AD27" i="12"/>
  <c r="AD27" i="14" s="1"/>
  <c r="V27" i="12"/>
  <c r="V27" i="14" s="1"/>
  <c r="AN17" i="12"/>
  <c r="AN17" i="14" s="1"/>
  <c r="AH17" i="12"/>
  <c r="B24" i="14"/>
  <c r="B22" i="14"/>
  <c r="B20" i="14"/>
  <c r="B18" i="14"/>
  <c r="B16" i="14"/>
  <c r="BO156" i="14"/>
  <c r="BR156" i="14" s="1"/>
  <c r="BA156" i="14"/>
  <c r="AV156" i="14"/>
  <c r="AX156" i="14" s="1"/>
  <c r="BO154" i="14"/>
  <c r="BQ154" i="14" s="1"/>
  <c r="BA154" i="14"/>
  <c r="BO152" i="14"/>
  <c r="BQ152" i="14" s="1"/>
  <c r="BA152" i="14"/>
  <c r="BA150" i="14"/>
  <c r="BO148" i="14"/>
  <c r="BR148" i="14" s="1"/>
  <c r="BA148" i="14"/>
  <c r="AV148" i="14"/>
  <c r="AW148" i="14" s="1"/>
  <c r="BO146" i="14"/>
  <c r="BQ146" i="14" s="1"/>
  <c r="BA146" i="14"/>
  <c r="BO144" i="14"/>
  <c r="BP144" i="14" s="1"/>
  <c r="BA144" i="14"/>
  <c r="AY143" i="14"/>
  <c r="BO142" i="14"/>
  <c r="BR142" i="14" s="1"/>
  <c r="BA142" i="14"/>
  <c r="BA140" i="14"/>
  <c r="BH122" i="14"/>
  <c r="BH123" i="14" s="1"/>
  <c r="BH124" i="14" s="1"/>
  <c r="BH125" i="14" s="1"/>
  <c r="BG122" i="14"/>
  <c r="BG123" i="14" s="1"/>
  <c r="AY117" i="14"/>
  <c r="BA116" i="14"/>
  <c r="BA114" i="14"/>
  <c r="BB113" i="14"/>
  <c r="AY113" i="14"/>
  <c r="BA112" i="14"/>
  <c r="AY111" i="14"/>
  <c r="BB111" i="14" s="1"/>
  <c r="BA110" i="14"/>
  <c r="AY109" i="14"/>
  <c r="BA108" i="14"/>
  <c r="BA106" i="14"/>
  <c r="AY105" i="14"/>
  <c r="BB105" i="14" s="1"/>
  <c r="BA104" i="14"/>
  <c r="AY103" i="14"/>
  <c r="BB103" i="14" s="1"/>
  <c r="BA102" i="14"/>
  <c r="BA100" i="14"/>
  <c r="BH82" i="14"/>
  <c r="BH83" i="14" s="1"/>
  <c r="BH84" i="14" s="1"/>
  <c r="BH85" i="14" s="1"/>
  <c r="BG82" i="14"/>
  <c r="BG83" i="14" s="1"/>
  <c r="AY77" i="14"/>
  <c r="BU76" i="14"/>
  <c r="BT76" i="14"/>
  <c r="BS76" i="14"/>
  <c r="BV76" i="14" s="1"/>
  <c r="BO76" i="14"/>
  <c r="BR76" i="14" s="1"/>
  <c r="BA76" i="14"/>
  <c r="BU74" i="14"/>
  <c r="BT74" i="14"/>
  <c r="BS74" i="14"/>
  <c r="BV74" i="14" s="1"/>
  <c r="BO74" i="14"/>
  <c r="BR74" i="14" s="1"/>
  <c r="BA74" i="14"/>
  <c r="BA72" i="14"/>
  <c r="BO70" i="14"/>
  <c r="BR70" i="14" s="1"/>
  <c r="BA70" i="14"/>
  <c r="AV70" i="14"/>
  <c r="AX70" i="14" s="1"/>
  <c r="BU68" i="14"/>
  <c r="BT68" i="14"/>
  <c r="BO68" i="14"/>
  <c r="BR68" i="14" s="1"/>
  <c r="BA68" i="14"/>
  <c r="BU66" i="14"/>
  <c r="BT66" i="14"/>
  <c r="BS66" i="14"/>
  <c r="BV66" i="14" s="1"/>
  <c r="BO66" i="14"/>
  <c r="BR66" i="14" s="1"/>
  <c r="BA66" i="14"/>
  <c r="BA64" i="14"/>
  <c r="BS62" i="14"/>
  <c r="BV62" i="14" s="1"/>
  <c r="BA62" i="14"/>
  <c r="BU60" i="14"/>
  <c r="BT60" i="14"/>
  <c r="BS60" i="14"/>
  <c r="BV60" i="14" s="1"/>
  <c r="BO60" i="14"/>
  <c r="BR60" i="14" s="1"/>
  <c r="BA60" i="14"/>
  <c r="AN29" i="14"/>
  <c r="AY25" i="14"/>
  <c r="BS24" i="14"/>
  <c r="BV24" i="14" s="1"/>
  <c r="BO24" i="14"/>
  <c r="BQ24" i="14" s="1"/>
  <c r="BA24" i="14"/>
  <c r="BU22" i="14"/>
  <c r="BT22" i="14"/>
  <c r="BS22" i="14"/>
  <c r="BV22" i="14" s="1"/>
  <c r="BO22" i="14"/>
  <c r="BQ22" i="14" s="1"/>
  <c r="AV22" i="14"/>
  <c r="AX22" i="14" s="1"/>
  <c r="BU20" i="14"/>
  <c r="BT20" i="14"/>
  <c r="BS20" i="14"/>
  <c r="BV20" i="14" s="1"/>
  <c r="BO20" i="14"/>
  <c r="BQ20" i="14" s="1"/>
  <c r="BA20" i="14"/>
  <c r="AV20" i="14"/>
  <c r="AX20" i="14" s="1"/>
  <c r="BG19" i="14"/>
  <c r="BO18" i="14"/>
  <c r="BQ18" i="14" s="1"/>
  <c r="BH18" i="14"/>
  <c r="BG18" i="14"/>
  <c r="BA18" i="14"/>
  <c r="AV18" i="14"/>
  <c r="AX18" i="14" s="1"/>
  <c r="BH17" i="14"/>
  <c r="BU16" i="14"/>
  <c r="BT16" i="14"/>
  <c r="BS16" i="14"/>
  <c r="BV16" i="14" s="1"/>
  <c r="BO16" i="14"/>
  <c r="BQ16" i="14" s="1"/>
  <c r="BA16" i="14"/>
  <c r="AY157" i="12"/>
  <c r="BB157" i="12" s="1"/>
  <c r="BU156" i="12"/>
  <c r="BT156" i="12"/>
  <c r="BS156" i="12"/>
  <c r="BV156" i="12" s="1"/>
  <c r="BO156" i="12"/>
  <c r="BR156" i="12" s="1"/>
  <c r="BA156" i="12"/>
  <c r="AV156" i="12"/>
  <c r="AX156" i="12" s="1"/>
  <c r="AY155" i="12"/>
  <c r="BU154" i="12"/>
  <c r="BT154" i="12"/>
  <c r="BS154" i="12"/>
  <c r="BV154" i="12" s="1"/>
  <c r="BO154" i="12"/>
  <c r="BR154" i="12" s="1"/>
  <c r="BA154" i="12"/>
  <c r="AV154" i="12"/>
  <c r="AX154" i="12" s="1"/>
  <c r="AY153" i="12"/>
  <c r="BB153" i="12" s="1"/>
  <c r="BU152" i="12"/>
  <c r="BT152" i="12"/>
  <c r="BS152" i="12"/>
  <c r="BV152" i="12" s="1"/>
  <c r="BO152" i="12"/>
  <c r="BQ152" i="12" s="1"/>
  <c r="BA152" i="12"/>
  <c r="AV152" i="12"/>
  <c r="AW152" i="12" s="1"/>
  <c r="BU150" i="12"/>
  <c r="BT150" i="12"/>
  <c r="BS150" i="12"/>
  <c r="BV150" i="12" s="1"/>
  <c r="BO150" i="12"/>
  <c r="BQ150" i="12" s="1"/>
  <c r="BA150" i="12"/>
  <c r="AV150" i="12"/>
  <c r="AZ151" i="12" s="1"/>
  <c r="BU148" i="12"/>
  <c r="BT148" i="12"/>
  <c r="BS148" i="12"/>
  <c r="BV148" i="12" s="1"/>
  <c r="BO148" i="12"/>
  <c r="BR148" i="12" s="1"/>
  <c r="BA148" i="12"/>
  <c r="AV148" i="12"/>
  <c r="AX148" i="12" s="1"/>
  <c r="AY147" i="12"/>
  <c r="BU146" i="12"/>
  <c r="BT146" i="12"/>
  <c r="BS146" i="12"/>
  <c r="BV146" i="12" s="1"/>
  <c r="BO146" i="12"/>
  <c r="BR146" i="12" s="1"/>
  <c r="BA146" i="12"/>
  <c r="AV146" i="12"/>
  <c r="AX146" i="12" s="1"/>
  <c r="BU144" i="12"/>
  <c r="BT144" i="12"/>
  <c r="BS144" i="12"/>
  <c r="BV144" i="12" s="1"/>
  <c r="BO144" i="12"/>
  <c r="BQ144" i="12" s="1"/>
  <c r="BA144" i="12"/>
  <c r="AV144" i="12"/>
  <c r="AW144" i="12" s="1"/>
  <c r="AY143" i="12"/>
  <c r="BU142" i="12"/>
  <c r="BT142" i="12"/>
  <c r="BS142" i="12"/>
  <c r="BV142" i="12" s="1"/>
  <c r="BO142" i="12"/>
  <c r="BQ142" i="12" s="1"/>
  <c r="BA142" i="12"/>
  <c r="AV142" i="12"/>
  <c r="AZ143" i="12" s="1"/>
  <c r="AY141" i="12"/>
  <c r="BU140" i="12"/>
  <c r="BT140" i="12"/>
  <c r="BS140" i="12"/>
  <c r="BV140" i="12" s="1"/>
  <c r="BO140" i="12"/>
  <c r="BR140" i="12" s="1"/>
  <c r="BA140" i="12"/>
  <c r="AV140" i="12"/>
  <c r="AX140" i="12" s="1"/>
  <c r="BH123" i="12"/>
  <c r="BH124" i="12" s="1"/>
  <c r="BH125" i="12" s="1"/>
  <c r="BH122" i="12"/>
  <c r="BG122" i="12"/>
  <c r="BG123" i="12" s="1"/>
  <c r="AY117" i="12"/>
  <c r="BB117" i="12" s="1"/>
  <c r="BU116" i="12"/>
  <c r="BT116" i="12"/>
  <c r="BS116" i="12"/>
  <c r="BV116" i="12" s="1"/>
  <c r="BO116" i="12"/>
  <c r="BR116" i="12" s="1"/>
  <c r="BA116" i="12"/>
  <c r="AV116" i="12"/>
  <c r="AX116" i="12" s="1"/>
  <c r="AY115" i="12"/>
  <c r="BU114" i="12"/>
  <c r="BT114" i="12"/>
  <c r="BS114" i="12"/>
  <c r="BV114" i="12" s="1"/>
  <c r="BO114" i="12"/>
  <c r="BR114" i="12" s="1"/>
  <c r="BA114" i="12"/>
  <c r="AV114" i="12"/>
  <c r="AX114" i="12" s="1"/>
  <c r="AY113" i="12"/>
  <c r="BB113" i="12" s="1"/>
  <c r="BU112" i="12"/>
  <c r="BT112" i="12"/>
  <c r="BS112" i="12"/>
  <c r="BV112" i="12" s="1"/>
  <c r="BO112" i="12"/>
  <c r="BQ112" i="12" s="1"/>
  <c r="BA112" i="12"/>
  <c r="AV112" i="12"/>
  <c r="AW112" i="12" s="1"/>
  <c r="AY111" i="12"/>
  <c r="BU110" i="12"/>
  <c r="BT110" i="12"/>
  <c r="BS110" i="12"/>
  <c r="BV110" i="12" s="1"/>
  <c r="BO110" i="12"/>
  <c r="BR110" i="12" s="1"/>
  <c r="BA110" i="12"/>
  <c r="AV110" i="12"/>
  <c r="AZ111" i="12" s="1"/>
  <c r="AY109" i="12"/>
  <c r="BB109" i="12" s="1"/>
  <c r="BU108" i="12"/>
  <c r="BT108" i="12"/>
  <c r="BS108" i="12"/>
  <c r="BV108" i="12" s="1"/>
  <c r="BO108" i="12"/>
  <c r="BR108" i="12" s="1"/>
  <c r="BA108" i="12"/>
  <c r="AV108" i="12"/>
  <c r="AX108" i="12" s="1"/>
  <c r="AY107" i="12"/>
  <c r="BU106" i="12"/>
  <c r="BT106" i="12"/>
  <c r="BS106" i="12"/>
  <c r="BV106" i="12" s="1"/>
  <c r="BO106" i="12"/>
  <c r="BR106" i="12" s="1"/>
  <c r="BA106" i="12"/>
  <c r="AV106" i="12"/>
  <c r="AX106" i="12" s="1"/>
  <c r="AY105" i="12"/>
  <c r="BB105" i="12" s="1"/>
  <c r="BU104" i="12"/>
  <c r="BT104" i="12"/>
  <c r="BS104" i="12"/>
  <c r="BV104" i="12" s="1"/>
  <c r="BO104" i="12"/>
  <c r="BQ104" i="12" s="1"/>
  <c r="BA104" i="12"/>
  <c r="AV104" i="12"/>
  <c r="AW104" i="12" s="1"/>
  <c r="AY103" i="12"/>
  <c r="BB103" i="12" s="1"/>
  <c r="BU102" i="12"/>
  <c r="BT102" i="12"/>
  <c r="BS102" i="12"/>
  <c r="BV102" i="12" s="1"/>
  <c r="BO102" i="12"/>
  <c r="BP102" i="12" s="1"/>
  <c r="BA102" i="12"/>
  <c r="AV102" i="12"/>
  <c r="AZ103" i="12" s="1"/>
  <c r="AY101" i="12"/>
  <c r="BB101" i="12" s="1"/>
  <c r="BU100" i="12"/>
  <c r="BT100" i="12"/>
  <c r="BS100" i="12"/>
  <c r="BV100" i="12" s="1"/>
  <c r="BO100" i="12"/>
  <c r="BR100" i="12" s="1"/>
  <c r="BA100" i="12"/>
  <c r="AV100" i="12"/>
  <c r="AZ101" i="12" s="1"/>
  <c r="BH82" i="12"/>
  <c r="BH83" i="12" s="1"/>
  <c r="BH84" i="12" s="1"/>
  <c r="BH85" i="12" s="1"/>
  <c r="BG82" i="12"/>
  <c r="BG83" i="12" s="1"/>
  <c r="B184" i="13"/>
  <c r="M181" i="13"/>
  <c r="I181" i="13"/>
  <c r="D181" i="13"/>
  <c r="AO186" i="13"/>
  <c r="AO184" i="13"/>
  <c r="AO182" i="13"/>
  <c r="BE180" i="13"/>
  <c r="BA180" i="13"/>
  <c r="AW180" i="13"/>
  <c r="BD179" i="13"/>
  <c r="AW179" i="13"/>
  <c r="AV173" i="13"/>
  <c r="AV159" i="13"/>
  <c r="AV143" i="13"/>
  <c r="AV127" i="13"/>
  <c r="AP173" i="13"/>
  <c r="AG173" i="13"/>
  <c r="AG111" i="13"/>
  <c r="T174" i="13"/>
  <c r="T172" i="13"/>
  <c r="T170" i="13"/>
  <c r="T168" i="13"/>
  <c r="T166" i="13"/>
  <c r="T164" i="13"/>
  <c r="T162" i="13"/>
  <c r="T160" i="13"/>
  <c r="T158" i="13"/>
  <c r="T156" i="13"/>
  <c r="T154" i="13"/>
  <c r="T152" i="13"/>
  <c r="T150" i="13"/>
  <c r="T148" i="13"/>
  <c r="T146" i="13"/>
  <c r="T144" i="13"/>
  <c r="T142" i="13"/>
  <c r="T140" i="13"/>
  <c r="T138" i="13"/>
  <c r="T136" i="13"/>
  <c r="T134" i="13"/>
  <c r="T132" i="13"/>
  <c r="T130" i="13"/>
  <c r="T128" i="13"/>
  <c r="T126" i="13"/>
  <c r="T124" i="13"/>
  <c r="T122" i="13"/>
  <c r="T120" i="13"/>
  <c r="T118" i="13"/>
  <c r="T116" i="13"/>
  <c r="T114" i="13"/>
  <c r="T112" i="13"/>
  <c r="T110" i="13"/>
  <c r="AG74" i="13"/>
  <c r="AV74" i="13" s="1"/>
  <c r="AV171" i="13" s="1"/>
  <c r="AG72" i="13"/>
  <c r="AV72" i="13" s="1"/>
  <c r="AV169" i="13" s="1"/>
  <c r="AG70" i="13"/>
  <c r="AV70" i="13" s="1"/>
  <c r="AV167" i="13" s="1"/>
  <c r="AG68" i="13"/>
  <c r="AV68" i="13" s="1"/>
  <c r="AV165" i="13" s="1"/>
  <c r="AG66" i="13"/>
  <c r="AV66" i="13" s="1"/>
  <c r="AV163" i="13" s="1"/>
  <c r="AG64" i="13"/>
  <c r="AV64" i="13" s="1"/>
  <c r="AV161" i="13" s="1"/>
  <c r="AG62" i="13"/>
  <c r="AV62" i="13" s="1"/>
  <c r="AG60" i="13"/>
  <c r="AV60" i="13" s="1"/>
  <c r="AV157" i="13" s="1"/>
  <c r="AG58" i="13"/>
  <c r="AV58" i="13" s="1"/>
  <c r="AV155" i="13" s="1"/>
  <c r="AG56" i="13"/>
  <c r="AV56" i="13" s="1"/>
  <c r="AV153" i="13" s="1"/>
  <c r="AG54" i="13"/>
  <c r="AV54" i="13" s="1"/>
  <c r="AV151" i="13" s="1"/>
  <c r="AG52" i="13"/>
  <c r="AV52" i="13" s="1"/>
  <c r="AV149" i="13" s="1"/>
  <c r="AG50" i="13"/>
  <c r="AV50" i="13" s="1"/>
  <c r="AV147" i="13" s="1"/>
  <c r="AG48" i="13"/>
  <c r="AV48" i="13" s="1"/>
  <c r="AV145" i="13" s="1"/>
  <c r="AG46" i="13"/>
  <c r="AV46" i="13" s="1"/>
  <c r="AG44" i="13"/>
  <c r="AV44" i="13" s="1"/>
  <c r="AV141" i="13" s="1"/>
  <c r="AG42" i="13"/>
  <c r="AV42" i="13" s="1"/>
  <c r="AV139" i="13" s="1"/>
  <c r="AG40" i="13"/>
  <c r="AV40" i="13" s="1"/>
  <c r="AV137" i="13" s="1"/>
  <c r="AG38" i="13"/>
  <c r="AV38" i="13" s="1"/>
  <c r="AV135" i="13" s="1"/>
  <c r="AG36" i="13"/>
  <c r="AV36" i="13" s="1"/>
  <c r="AV133" i="13" s="1"/>
  <c r="AG34" i="13"/>
  <c r="AV34" i="13" s="1"/>
  <c r="AV131" i="13" s="1"/>
  <c r="AG32" i="13"/>
  <c r="AV32" i="13" s="1"/>
  <c r="AV129" i="13" s="1"/>
  <c r="AG30" i="13"/>
  <c r="AV30" i="13" s="1"/>
  <c r="AG28" i="13"/>
  <c r="AV28" i="13" s="1"/>
  <c r="AV125" i="13" s="1"/>
  <c r="AG26" i="13"/>
  <c r="AV26" i="13" s="1"/>
  <c r="AV123" i="13" s="1"/>
  <c r="AG24" i="13"/>
  <c r="AV24" i="13" s="1"/>
  <c r="AV121" i="13" s="1"/>
  <c r="AG22" i="13"/>
  <c r="AV22" i="13" s="1"/>
  <c r="AV119" i="13" s="1"/>
  <c r="AG20" i="13"/>
  <c r="AV20" i="13" s="1"/>
  <c r="AV117" i="13" s="1"/>
  <c r="AG18" i="13"/>
  <c r="AV18" i="13" s="1"/>
  <c r="AV115" i="13" s="1"/>
  <c r="AG16" i="13"/>
  <c r="AV16" i="13" s="1"/>
  <c r="AV113" i="13" s="1"/>
  <c r="AG14" i="13"/>
  <c r="AV14" i="13" s="1"/>
  <c r="AV111" i="13" s="1"/>
  <c r="AV12" i="13"/>
  <c r="AV109" i="13" s="1"/>
  <c r="BI17" i="14"/>
  <c r="BI122" i="12"/>
  <c r="BI16" i="14"/>
  <c r="BI82" i="12"/>
  <c r="BI18" i="14"/>
  <c r="AG113" i="13" l="1"/>
  <c r="AG131" i="13"/>
  <c r="AG147" i="13"/>
  <c r="AG163" i="13"/>
  <c r="AG115" i="13"/>
  <c r="AG133" i="13"/>
  <c r="AG149" i="13"/>
  <c r="AG165" i="13"/>
  <c r="AG161" i="13"/>
  <c r="AG117" i="13"/>
  <c r="AG135" i="13"/>
  <c r="AG151" i="13"/>
  <c r="AG167" i="13"/>
  <c r="AG145" i="13"/>
  <c r="AG119" i="13"/>
  <c r="AG137" i="13"/>
  <c r="AG153" i="13"/>
  <c r="AG169" i="13"/>
  <c r="AG123" i="13"/>
  <c r="AG139" i="13"/>
  <c r="AG155" i="13"/>
  <c r="AG171" i="13"/>
  <c r="AG125" i="13"/>
  <c r="AG141" i="13"/>
  <c r="AG157" i="13"/>
  <c r="AG129" i="13"/>
  <c r="AG109" i="13"/>
  <c r="AG127" i="13"/>
  <c r="AG143" i="13"/>
  <c r="AG159" i="13"/>
  <c r="AY145" i="12"/>
  <c r="BB145" i="12" s="1"/>
  <c r="AV142" i="14"/>
  <c r="AZ143" i="14" s="1"/>
  <c r="BL143" i="14" s="1"/>
  <c r="BM143" i="14" s="1"/>
  <c r="AV140" i="14"/>
  <c r="AW140" i="14" s="1"/>
  <c r="BU140" i="14"/>
  <c r="AV150" i="14"/>
  <c r="AZ151" i="14" s="1"/>
  <c r="BL151" i="14" s="1"/>
  <c r="BM151" i="14" s="1"/>
  <c r="BU144" i="14"/>
  <c r="AV154" i="14"/>
  <c r="AX154" i="14" s="1"/>
  <c r="AN155" i="12"/>
  <c r="AN155" i="14" s="1"/>
  <c r="BC153" i="14"/>
  <c r="AH151" i="14"/>
  <c r="AY151" i="14" s="1"/>
  <c r="AY151" i="12"/>
  <c r="BC151" i="12" s="1"/>
  <c r="AN145" i="12"/>
  <c r="AN145" i="14" s="1"/>
  <c r="AH159" i="12"/>
  <c r="AH159" i="14" s="1"/>
  <c r="BC143" i="12"/>
  <c r="AN115" i="12"/>
  <c r="AN115" i="14" s="1"/>
  <c r="AH119" i="12"/>
  <c r="AH119" i="14" s="1"/>
  <c r="AN101" i="12"/>
  <c r="AN101" i="14" s="1"/>
  <c r="AH101" i="14"/>
  <c r="AY101" i="14" s="1"/>
  <c r="BB101" i="14" s="1"/>
  <c r="BU104" i="14"/>
  <c r="AH73" i="14"/>
  <c r="AY73" i="14" s="1"/>
  <c r="BB73" i="14" s="1"/>
  <c r="AH71" i="14"/>
  <c r="AY71" i="14" s="1"/>
  <c r="AH67" i="14"/>
  <c r="AY67" i="14" s="1"/>
  <c r="BB67" i="14" s="1"/>
  <c r="AN79" i="12"/>
  <c r="AN79" i="14" s="1"/>
  <c r="AH63" i="14"/>
  <c r="AY63" i="14" s="1"/>
  <c r="BB63" i="14" s="1"/>
  <c r="AH79" i="12"/>
  <c r="AH79" i="14" s="1"/>
  <c r="AN61" i="14"/>
  <c r="AV74" i="14"/>
  <c r="AW74" i="14" s="1"/>
  <c r="AV68" i="14"/>
  <c r="AZ69" i="14" s="1"/>
  <c r="BC69" i="14" s="1"/>
  <c r="BT62" i="14"/>
  <c r="BS70" i="14"/>
  <c r="BV70" i="14" s="1"/>
  <c r="BU62" i="14"/>
  <c r="BT70" i="14"/>
  <c r="AV62" i="14"/>
  <c r="AW62" i="14" s="1"/>
  <c r="AD29" i="14"/>
  <c r="AN27" i="12"/>
  <c r="AN27" i="14" s="1"/>
  <c r="AV24" i="14"/>
  <c r="AX24" i="14" s="1"/>
  <c r="BS18" i="14"/>
  <c r="BV18" i="14" s="1"/>
  <c r="AG96" i="15"/>
  <c r="AG121" i="13"/>
  <c r="BY24" i="15"/>
  <c r="BP20" i="14"/>
  <c r="AZ145" i="14"/>
  <c r="BC145" i="14" s="1"/>
  <c r="AW144" i="14"/>
  <c r="AH141" i="14"/>
  <c r="AY141" i="14" s="1"/>
  <c r="BB141" i="14" s="1"/>
  <c r="AH149" i="14"/>
  <c r="AY149" i="14" s="1"/>
  <c r="AH157" i="14"/>
  <c r="AY157" i="14" s="1"/>
  <c r="BB157" i="14" s="1"/>
  <c r="AN141" i="12"/>
  <c r="AN149" i="12"/>
  <c r="AN149" i="14" s="1"/>
  <c r="BA158" i="12"/>
  <c r="AY159" i="12"/>
  <c r="BT150" i="14"/>
  <c r="BS152" i="14"/>
  <c r="BV152" i="14" s="1"/>
  <c r="BS154" i="14"/>
  <c r="BV154" i="14" s="1"/>
  <c r="BS156" i="14"/>
  <c r="BV156" i="14" s="1"/>
  <c r="AX144" i="12"/>
  <c r="AN105" i="14"/>
  <c r="AN113" i="14"/>
  <c r="AN119" i="12"/>
  <c r="AN111" i="14"/>
  <c r="AV102" i="14"/>
  <c r="AX102" i="14" s="1"/>
  <c r="AV106" i="14"/>
  <c r="AW106" i="14" s="1"/>
  <c r="BS108" i="14"/>
  <c r="BV108" i="14" s="1"/>
  <c r="AV114" i="14"/>
  <c r="AW114" i="14" s="1"/>
  <c r="AV116" i="14"/>
  <c r="AX116" i="14" s="1"/>
  <c r="AV100" i="14"/>
  <c r="AW100" i="14" s="1"/>
  <c r="BU102" i="14"/>
  <c r="BR24" i="14"/>
  <c r="BT18" i="14"/>
  <c r="BR20" i="14"/>
  <c r="BT24" i="14"/>
  <c r="BU24" i="14"/>
  <c r="AX144" i="14"/>
  <c r="AZ147" i="14"/>
  <c r="BL147" i="14" s="1"/>
  <c r="BM147" i="14" s="1"/>
  <c r="BS150" i="14"/>
  <c r="BV150" i="14" s="1"/>
  <c r="BT148" i="14"/>
  <c r="AW152" i="14"/>
  <c r="AX152" i="14"/>
  <c r="AV104" i="14"/>
  <c r="AZ105" i="14" s="1"/>
  <c r="BL105" i="14" s="1"/>
  <c r="BM105" i="14" s="1"/>
  <c r="BU106" i="14"/>
  <c r="BS114" i="14"/>
  <c r="BV114" i="14" s="1"/>
  <c r="BT108" i="14"/>
  <c r="BU100" i="14"/>
  <c r="BU112" i="14"/>
  <c r="BT106" i="14"/>
  <c r="BA118" i="14"/>
  <c r="BS110" i="14"/>
  <c r="BV110" i="14" s="1"/>
  <c r="BO110" i="14"/>
  <c r="BR110" i="14" s="1"/>
  <c r="BS112" i="14"/>
  <c r="BV112" i="14" s="1"/>
  <c r="BS140" i="14"/>
  <c r="BV140" i="14" s="1"/>
  <c r="BT140" i="14"/>
  <c r="AZ149" i="14"/>
  <c r="BL149" i="14" s="1"/>
  <c r="BU150" i="14"/>
  <c r="BT152" i="14"/>
  <c r="BU154" i="14"/>
  <c r="BT156" i="14"/>
  <c r="BS142" i="14"/>
  <c r="BV142" i="14" s="1"/>
  <c r="AX148" i="14"/>
  <c r="BB149" i="14"/>
  <c r="BU152" i="14"/>
  <c r="BU156" i="14"/>
  <c r="BT142" i="14"/>
  <c r="BS144" i="14"/>
  <c r="BV144" i="14" s="1"/>
  <c r="BS146" i="14"/>
  <c r="BV146" i="14" s="1"/>
  <c r="AZ155" i="14"/>
  <c r="BL155" i="14" s="1"/>
  <c r="BM155" i="14" s="1"/>
  <c r="BT144" i="14"/>
  <c r="BT146" i="14"/>
  <c r="AZ157" i="14"/>
  <c r="BS148" i="14"/>
  <c r="BV148" i="14" s="1"/>
  <c r="BA158" i="14"/>
  <c r="BU108" i="14"/>
  <c r="BT110" i="14"/>
  <c r="BT112" i="14"/>
  <c r="BO114" i="14"/>
  <c r="BQ114" i="14" s="1"/>
  <c r="AV108" i="14"/>
  <c r="BT114" i="14"/>
  <c r="BO116" i="14"/>
  <c r="BR116" i="14" s="1"/>
  <c r="BO102" i="14"/>
  <c r="BR102" i="14" s="1"/>
  <c r="BO104" i="14"/>
  <c r="BP104" i="14" s="1"/>
  <c r="AV110" i="14"/>
  <c r="AX110" i="14" s="1"/>
  <c r="BU114" i="14"/>
  <c r="BS116" i="14"/>
  <c r="BV116" i="14" s="1"/>
  <c r="BS100" i="14"/>
  <c r="BV100" i="14" s="1"/>
  <c r="BS102" i="14"/>
  <c r="BV102" i="14" s="1"/>
  <c r="BS104" i="14"/>
  <c r="BV104" i="14" s="1"/>
  <c r="BO106" i="14"/>
  <c r="BR106" i="14" s="1"/>
  <c r="AV112" i="14"/>
  <c r="AZ113" i="14" s="1"/>
  <c r="BL113" i="14" s="1"/>
  <c r="BM113" i="14" s="1"/>
  <c r="BT116" i="14"/>
  <c r="BT100" i="14"/>
  <c r="BT102" i="14"/>
  <c r="BT104" i="14"/>
  <c r="BS106" i="14"/>
  <c r="BV106" i="14" s="1"/>
  <c r="BO108" i="14"/>
  <c r="BR108" i="14" s="1"/>
  <c r="BU116" i="14"/>
  <c r="BA78" i="14"/>
  <c r="AZ67" i="14"/>
  <c r="BL67" i="14" s="1"/>
  <c r="BM67" i="14" s="1"/>
  <c r="AX66" i="14"/>
  <c r="AW66" i="14"/>
  <c r="AX74" i="14"/>
  <c r="BT64" i="14"/>
  <c r="BT72" i="14"/>
  <c r="BU64" i="14"/>
  <c r="AW68" i="14"/>
  <c r="AW70" i="14"/>
  <c r="AZ71" i="14"/>
  <c r="BC71" i="14" s="1"/>
  <c r="BU72" i="14"/>
  <c r="AW76" i="14"/>
  <c r="BB71" i="14"/>
  <c r="AW60" i="14"/>
  <c r="AV64" i="14"/>
  <c r="AW64" i="14" s="1"/>
  <c r="AV72" i="14"/>
  <c r="AW72" i="14" s="1"/>
  <c r="BA26" i="14"/>
  <c r="AY27" i="14"/>
  <c r="AH27" i="12"/>
  <c r="AH27" i="14" s="1"/>
  <c r="AZ145" i="12"/>
  <c r="BC145" i="12" s="1"/>
  <c r="AZ147" i="12"/>
  <c r="BL147" i="12" s="1"/>
  <c r="BM147" i="12" s="1"/>
  <c r="AW142" i="12"/>
  <c r="AW148" i="12"/>
  <c r="AZ153" i="12"/>
  <c r="BC153" i="12" s="1"/>
  <c r="AW150" i="12"/>
  <c r="AX152" i="12"/>
  <c r="AZ155" i="12"/>
  <c r="BL155" i="12" s="1"/>
  <c r="BM155" i="12" s="1"/>
  <c r="AW156" i="12"/>
  <c r="BB141" i="12"/>
  <c r="BQ144" i="14"/>
  <c r="BP156" i="14"/>
  <c r="BR144" i="14"/>
  <c r="BR112" i="14"/>
  <c r="BP148" i="14"/>
  <c r="BQ156" i="14"/>
  <c r="BQ148" i="14"/>
  <c r="BP112" i="14"/>
  <c r="BP22" i="14"/>
  <c r="BQ62" i="14"/>
  <c r="BP140" i="14"/>
  <c r="BR154" i="14"/>
  <c r="BR22" i="14"/>
  <c r="BP24" i="14"/>
  <c r="BR62" i="14"/>
  <c r="BQ140" i="14"/>
  <c r="BR144" i="12"/>
  <c r="BP18" i="14"/>
  <c r="BP70" i="14"/>
  <c r="BP146" i="14"/>
  <c r="BR18" i="14"/>
  <c r="BP66" i="14"/>
  <c r="BQ70" i="14"/>
  <c r="BP74" i="14"/>
  <c r="BR146" i="14"/>
  <c r="BQ66" i="14"/>
  <c r="BQ74" i="14"/>
  <c r="BR152" i="14"/>
  <c r="BP154" i="14"/>
  <c r="BP64" i="14"/>
  <c r="BP72" i="14"/>
  <c r="BR64" i="14"/>
  <c r="BR72" i="14"/>
  <c r="BC105" i="14"/>
  <c r="BG124" i="14"/>
  <c r="BL77" i="14"/>
  <c r="BM77" i="14" s="1"/>
  <c r="BG84" i="14"/>
  <c r="BL61" i="14"/>
  <c r="BQ148" i="12"/>
  <c r="BP16" i="14"/>
  <c r="AZ17" i="14"/>
  <c r="BC17" i="14" s="1"/>
  <c r="AW18" i="14"/>
  <c r="BB19" i="14"/>
  <c r="AW20" i="14"/>
  <c r="BB21" i="14"/>
  <c r="AW22" i="14"/>
  <c r="BB23" i="14"/>
  <c r="AW24" i="14"/>
  <c r="BB25" i="14"/>
  <c r="AX60" i="14"/>
  <c r="AX76" i="14"/>
  <c r="AW102" i="14"/>
  <c r="AX150" i="14"/>
  <c r="BL153" i="14"/>
  <c r="BM153" i="14" s="1"/>
  <c r="AZ19" i="14"/>
  <c r="BC19" i="14" s="1"/>
  <c r="AZ23" i="14"/>
  <c r="BC23" i="14" s="1"/>
  <c r="BP152" i="12"/>
  <c r="AW16" i="14"/>
  <c r="BR16" i="14"/>
  <c r="BP100" i="14"/>
  <c r="AZ21" i="14"/>
  <c r="BC21" i="14" s="1"/>
  <c r="BH19" i="14"/>
  <c r="BH20" i="14" s="1"/>
  <c r="BH21" i="14" s="1"/>
  <c r="BH22" i="14" s="1"/>
  <c r="BH23" i="14" s="1"/>
  <c r="BH24" i="14" s="1"/>
  <c r="BH25" i="14" s="1"/>
  <c r="BH26" i="14" s="1"/>
  <c r="BH27" i="14" s="1"/>
  <c r="BH28" i="14" s="1"/>
  <c r="BH29" i="14" s="1"/>
  <c r="BH30" i="14" s="1"/>
  <c r="BH31" i="14" s="1"/>
  <c r="BH32" i="14" s="1"/>
  <c r="BH33" i="14" s="1"/>
  <c r="BH34" i="14" s="1"/>
  <c r="BH35" i="14" s="1"/>
  <c r="BH36" i="14" s="1"/>
  <c r="BH37" i="14" s="1"/>
  <c r="BH38" i="14" s="1"/>
  <c r="BH39" i="14" s="1"/>
  <c r="BH40" i="14" s="1"/>
  <c r="BH41" i="14" s="1"/>
  <c r="BH42" i="14" s="1"/>
  <c r="BH43" i="14" s="1"/>
  <c r="BH44" i="14" s="1"/>
  <c r="BH45" i="14" s="1"/>
  <c r="BG20" i="14"/>
  <c r="BP60" i="14"/>
  <c r="BP68" i="14"/>
  <c r="BP76" i="14"/>
  <c r="BQ100" i="14"/>
  <c r="AX104" i="14"/>
  <c r="BB109" i="14"/>
  <c r="BB117" i="14"/>
  <c r="BP142" i="14"/>
  <c r="AW146" i="14"/>
  <c r="BC149" i="14"/>
  <c r="BP150" i="14"/>
  <c r="AW154" i="14"/>
  <c r="AZ25" i="14"/>
  <c r="BC25" i="14" s="1"/>
  <c r="BB17" i="14"/>
  <c r="BQ60" i="14"/>
  <c r="BB61" i="14"/>
  <c r="BQ68" i="14"/>
  <c r="BB69" i="14"/>
  <c r="BQ76" i="14"/>
  <c r="BB77" i="14"/>
  <c r="AZ103" i="14"/>
  <c r="AY119" i="14"/>
  <c r="BQ142" i="14"/>
  <c r="BB143" i="14"/>
  <c r="BQ150" i="14"/>
  <c r="BB151" i="14"/>
  <c r="BC61" i="14"/>
  <c r="BC77" i="14"/>
  <c r="BC151" i="14"/>
  <c r="BP152" i="14"/>
  <c r="AW156" i="14"/>
  <c r="BR142" i="12"/>
  <c r="BP156" i="12"/>
  <c r="BP144" i="12"/>
  <c r="BR150" i="12"/>
  <c r="BQ156" i="12"/>
  <c r="BP146" i="12"/>
  <c r="BR152" i="12"/>
  <c r="BQ140" i="12"/>
  <c r="BP154" i="12"/>
  <c r="AW140" i="12"/>
  <c r="BL143" i="12"/>
  <c r="BM143" i="12" s="1"/>
  <c r="BG124" i="12"/>
  <c r="BL151" i="12"/>
  <c r="BM151" i="12" s="1"/>
  <c r="AZ113" i="12"/>
  <c r="BL113" i="12" s="1"/>
  <c r="BM113" i="12" s="1"/>
  <c r="AX142" i="12"/>
  <c r="BQ146" i="12"/>
  <c r="BB147" i="12"/>
  <c r="AX150" i="12"/>
  <c r="BQ154" i="12"/>
  <c r="BB155" i="12"/>
  <c r="BC111" i="12"/>
  <c r="BP140" i="12"/>
  <c r="AZ141" i="12"/>
  <c r="BC141" i="12" s="1"/>
  <c r="BP148" i="12"/>
  <c r="AZ149" i="12"/>
  <c r="BL149" i="12" s="1"/>
  <c r="BM149" i="12" s="1"/>
  <c r="AZ157" i="12"/>
  <c r="BL157" i="12" s="1"/>
  <c r="BM157" i="12" s="1"/>
  <c r="BR112" i="12"/>
  <c r="BP116" i="12"/>
  <c r="BP142" i="12"/>
  <c r="AW146" i="12"/>
  <c r="BP150" i="12"/>
  <c r="AW154" i="12"/>
  <c r="BA118" i="12"/>
  <c r="BB143" i="12"/>
  <c r="BB151" i="12"/>
  <c r="BR104" i="12"/>
  <c r="BP106" i="12"/>
  <c r="AW108" i="12"/>
  <c r="AW100" i="12"/>
  <c r="BP112" i="12"/>
  <c r="AW102" i="12"/>
  <c r="AZ105" i="12"/>
  <c r="BC105" i="12" s="1"/>
  <c r="BR102" i="12"/>
  <c r="BP104" i="12"/>
  <c r="AZ107" i="12"/>
  <c r="BL107" i="12" s="1"/>
  <c r="BM107" i="12" s="1"/>
  <c r="AX100" i="12"/>
  <c r="AY119" i="12"/>
  <c r="BQ116" i="12"/>
  <c r="BC103" i="12"/>
  <c r="AZ115" i="12"/>
  <c r="BC115" i="12" s="1"/>
  <c r="BQ100" i="12"/>
  <c r="BP114" i="12"/>
  <c r="AW116" i="12"/>
  <c r="BQ102" i="12"/>
  <c r="AX104" i="12"/>
  <c r="BQ108" i="12"/>
  <c r="AW110" i="12"/>
  <c r="AX112" i="12"/>
  <c r="BL103" i="12"/>
  <c r="BM103" i="12" s="1"/>
  <c r="BL111" i="12"/>
  <c r="BM111" i="12" s="1"/>
  <c r="BG84" i="12"/>
  <c r="BL101" i="12"/>
  <c r="AX102" i="12"/>
  <c r="BQ106" i="12"/>
  <c r="BB107" i="12"/>
  <c r="AX110" i="12"/>
  <c r="BQ114" i="12"/>
  <c r="BB115" i="12"/>
  <c r="BP100" i="12"/>
  <c r="BP108" i="12"/>
  <c r="AZ109" i="12"/>
  <c r="BC109" i="12" s="1"/>
  <c r="AZ117" i="12"/>
  <c r="BC117" i="12" s="1"/>
  <c r="BC101" i="12"/>
  <c r="AW106" i="12"/>
  <c r="BP110" i="12"/>
  <c r="AW114" i="12"/>
  <c r="BQ110" i="12"/>
  <c r="BB111" i="12"/>
  <c r="BI19" i="14"/>
  <c r="BI123" i="12"/>
  <c r="BI83" i="14"/>
  <c r="BI123" i="14"/>
  <c r="BI82" i="14"/>
  <c r="BI122" i="14"/>
  <c r="BI83" i="12"/>
  <c r="DU24" i="15" l="1"/>
  <c r="DU96" i="15" s="1"/>
  <c r="DU102" i="15" s="1"/>
  <c r="AX142" i="14"/>
  <c r="AZ141" i="14"/>
  <c r="BL141" i="14" s="1"/>
  <c r="BM141" i="14" s="1"/>
  <c r="AX140" i="14"/>
  <c r="AW142" i="14"/>
  <c r="BL153" i="12"/>
  <c r="BM153" i="12" s="1"/>
  <c r="BL145" i="12"/>
  <c r="BM145" i="12" s="1"/>
  <c r="AW150" i="14"/>
  <c r="BL145" i="14"/>
  <c r="BM145" i="14" s="1"/>
  <c r="BC147" i="12"/>
  <c r="BC157" i="12"/>
  <c r="BC155" i="12"/>
  <c r="BC147" i="14"/>
  <c r="BC143" i="14"/>
  <c r="AY159" i="14"/>
  <c r="AZ117" i="14"/>
  <c r="BC117" i="14" s="1"/>
  <c r="AW116" i="14"/>
  <c r="BC113" i="12"/>
  <c r="BL105" i="12"/>
  <c r="BM105" i="12" s="1"/>
  <c r="AW104" i="14"/>
  <c r="AX106" i="14"/>
  <c r="BC107" i="12"/>
  <c r="AZ101" i="14"/>
  <c r="BL101" i="14" s="1"/>
  <c r="BM101" i="14" s="1"/>
  <c r="BP102" i="14"/>
  <c r="AZ107" i="14"/>
  <c r="AX100" i="14"/>
  <c r="BQ102" i="14"/>
  <c r="BC67" i="14"/>
  <c r="AY79" i="14"/>
  <c r="AZ75" i="14"/>
  <c r="BL69" i="14"/>
  <c r="BM69" i="14" s="1"/>
  <c r="AX68" i="14"/>
  <c r="BL71" i="14"/>
  <c r="BM71" i="14" s="1"/>
  <c r="AZ63" i="14"/>
  <c r="AX62" i="14"/>
  <c r="BY96" i="15"/>
  <c r="BY106" i="15" s="1"/>
  <c r="DU106" i="15" s="1"/>
  <c r="BP110" i="14"/>
  <c r="BP116" i="14"/>
  <c r="BQ116" i="14"/>
  <c r="BQ110" i="14"/>
  <c r="AN159" i="12"/>
  <c r="AN159" i="14" s="1"/>
  <c r="AN141" i="14"/>
  <c r="BC141" i="14"/>
  <c r="BL157" i="14"/>
  <c r="BM157" i="14" s="1"/>
  <c r="AZ115" i="14"/>
  <c r="AX114" i="14"/>
  <c r="AN119" i="14"/>
  <c r="BL23" i="14"/>
  <c r="BM23" i="14" s="1"/>
  <c r="BC155" i="14"/>
  <c r="BC101" i="14"/>
  <c r="BQ108" i="14"/>
  <c r="BM149" i="14"/>
  <c r="BC157" i="14"/>
  <c r="BC113" i="14"/>
  <c r="AZ111" i="14"/>
  <c r="BL111" i="14" s="1"/>
  <c r="BM111" i="14" s="1"/>
  <c r="BP114" i="14"/>
  <c r="BQ104" i="14"/>
  <c r="AX112" i="14"/>
  <c r="BR114" i="14"/>
  <c r="AW110" i="14"/>
  <c r="AW112" i="14"/>
  <c r="BQ106" i="14"/>
  <c r="BP106" i="14"/>
  <c r="AW108" i="14"/>
  <c r="AX108" i="14"/>
  <c r="AZ109" i="14"/>
  <c r="BP108" i="14"/>
  <c r="BR104" i="14"/>
  <c r="AX64" i="14"/>
  <c r="AZ65" i="14"/>
  <c r="AX72" i="14"/>
  <c r="AZ73" i="14"/>
  <c r="BB26" i="14"/>
  <c r="BB27" i="14" s="1"/>
  <c r="BL17" i="14"/>
  <c r="BM17" i="14" s="1"/>
  <c r="BL25" i="14"/>
  <c r="BM25" i="14" s="1"/>
  <c r="BB158" i="12"/>
  <c r="BB159" i="12" s="1"/>
  <c r="BL19" i="14"/>
  <c r="BM19" i="14" s="1"/>
  <c r="BB158" i="14"/>
  <c r="BB159" i="14" s="1"/>
  <c r="BG85" i="14"/>
  <c r="BB118" i="14"/>
  <c r="BB119" i="14" s="1"/>
  <c r="BG21" i="14"/>
  <c r="AZ28" i="14"/>
  <c r="BC103" i="14"/>
  <c r="BL103" i="14"/>
  <c r="BB78" i="14"/>
  <c r="BB79" i="14" s="1"/>
  <c r="BM61" i="14"/>
  <c r="BG125" i="14"/>
  <c r="BL21" i="14"/>
  <c r="BM21" i="14" s="1"/>
  <c r="BC149" i="12"/>
  <c r="BG125" i="12"/>
  <c r="AZ160" i="12"/>
  <c r="BL141" i="12"/>
  <c r="AZ120" i="12"/>
  <c r="BL115" i="12"/>
  <c r="BM115" i="12" s="1"/>
  <c r="BB118" i="12"/>
  <c r="BB119" i="12" s="1"/>
  <c r="BM101" i="12"/>
  <c r="BG85" i="12"/>
  <c r="BL117" i="12"/>
  <c r="BM117" i="12" s="1"/>
  <c r="BL109" i="12"/>
  <c r="BM109" i="12" s="1"/>
  <c r="AV78" i="13"/>
  <c r="AV175" i="13" s="1"/>
  <c r="T78" i="13"/>
  <c r="T175" i="13" s="1"/>
  <c r="AG78" i="13"/>
  <c r="AK105" i="13"/>
  <c r="AM105" i="13"/>
  <c r="AI105" i="13"/>
  <c r="BI20" i="14"/>
  <c r="BI124" i="14"/>
  <c r="BI124" i="12"/>
  <c r="BI85" i="12"/>
  <c r="BI84" i="14"/>
  <c r="BI85" i="14"/>
  <c r="BI84" i="12"/>
  <c r="BI125" i="12"/>
  <c r="BI125" i="14"/>
  <c r="AZ160" i="14" l="1"/>
  <c r="BL158" i="14"/>
  <c r="BM158" i="14"/>
  <c r="BL117" i="14"/>
  <c r="BM117" i="14" s="1"/>
  <c r="BC107" i="14"/>
  <c r="BL107" i="14"/>
  <c r="BM107" i="14" s="1"/>
  <c r="BC75" i="14"/>
  <c r="BL75" i="14"/>
  <c r="BM75" i="14" s="1"/>
  <c r="AZ80" i="14"/>
  <c r="BC63" i="14"/>
  <c r="BL63" i="14"/>
  <c r="BM63" i="14" s="1"/>
  <c r="AF80" i="13"/>
  <c r="AG175" i="13"/>
  <c r="BC115" i="14"/>
  <c r="BL115" i="14"/>
  <c r="BM115" i="14" s="1"/>
  <c r="BC111" i="14"/>
  <c r="AZ120" i="14"/>
  <c r="BC109" i="14"/>
  <c r="BL109" i="14"/>
  <c r="BM109" i="14" s="1"/>
  <c r="BL73" i="14"/>
  <c r="BM73" i="14" s="1"/>
  <c r="BC73" i="14"/>
  <c r="BC65" i="14"/>
  <c r="BL65" i="14"/>
  <c r="BM26" i="14"/>
  <c r="BM103" i="14"/>
  <c r="BG22" i="14"/>
  <c r="BL26" i="14"/>
  <c r="BL158" i="12"/>
  <c r="BM141" i="12"/>
  <c r="BM158" i="12" s="1"/>
  <c r="BM118" i="12"/>
  <c r="BL118" i="12"/>
  <c r="BI21" i="14"/>
  <c r="BC26" i="14" l="1"/>
  <c r="BC28" i="14" s="1"/>
  <c r="BC158" i="14"/>
  <c r="BC160" i="14" s="1"/>
  <c r="BC158" i="12"/>
  <c r="BC160" i="12" s="1"/>
  <c r="BL118" i="14"/>
  <c r="BC118" i="12"/>
  <c r="BC120" i="12" s="1"/>
  <c r="AF177" i="13"/>
  <c r="AV80" i="13"/>
  <c r="AV177" i="13" s="1"/>
  <c r="BM118" i="14"/>
  <c r="BC118" i="14" s="1"/>
  <c r="BC120" i="14" s="1"/>
  <c r="BM65" i="14"/>
  <c r="BM78" i="14" s="1"/>
  <c r="BL78" i="14"/>
  <c r="BG23" i="14"/>
  <c r="C101" i="13"/>
  <c r="BI22" i="14"/>
  <c r="BC78" i="14" l="1"/>
  <c r="BC80" i="14" s="1"/>
  <c r="BG24" i="14"/>
  <c r="BT76" i="12"/>
  <c r="BT74" i="12"/>
  <c r="BT72" i="12"/>
  <c r="BT70" i="12"/>
  <c r="BT68" i="12"/>
  <c r="BT66" i="12"/>
  <c r="BT64" i="12"/>
  <c r="BT62" i="12"/>
  <c r="BT60" i="12"/>
  <c r="BT24" i="12"/>
  <c r="BT22" i="12"/>
  <c r="BT20" i="12"/>
  <c r="BT18" i="12"/>
  <c r="BT16" i="12"/>
  <c r="BI23" i="14"/>
  <c r="BG25" i="14" l="1"/>
  <c r="BU68" i="12"/>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BA76" i="12"/>
  <c r="AV76" i="12"/>
  <c r="BA74" i="12"/>
  <c r="AV74" i="12"/>
  <c r="BA72" i="12"/>
  <c r="AV72" i="12"/>
  <c r="BA70" i="12"/>
  <c r="AV70" i="12"/>
  <c r="BA68" i="12"/>
  <c r="AV68" i="12"/>
  <c r="BA66" i="12"/>
  <c r="AV66" i="12"/>
  <c r="BA64" i="12"/>
  <c r="AV64" i="12"/>
  <c r="BA62" i="12"/>
  <c r="AV62" i="12"/>
  <c r="BA60" i="12"/>
  <c r="AV60" i="12"/>
  <c r="BA24" i="12"/>
  <c r="AV24" i="12"/>
  <c r="BA22" i="12"/>
  <c r="AV22" i="12"/>
  <c r="AY21" i="12"/>
  <c r="BA20" i="12"/>
  <c r="AV20" i="12"/>
  <c r="AY19" i="12"/>
  <c r="BG18" i="12"/>
  <c r="BG19" i="12" s="1"/>
  <c r="BA18" i="12"/>
  <c r="AV18" i="12"/>
  <c r="BH17" i="12"/>
  <c r="BA16" i="12"/>
  <c r="AV16" i="12"/>
  <c r="BI17" i="12"/>
  <c r="BI16" i="12"/>
  <c r="BI24" i="14"/>
  <c r="BG26" i="14" l="1"/>
  <c r="BV20" i="12"/>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Y77" i="12"/>
  <c r="BB77" i="12" s="1"/>
  <c r="AY69" i="12"/>
  <c r="AY73" i="12"/>
  <c r="BB73" i="12" s="1"/>
  <c r="AY65" i="12"/>
  <c r="BB65" i="12" s="1"/>
  <c r="AY67" i="12"/>
  <c r="AX70" i="12"/>
  <c r="AX22" i="12"/>
  <c r="AY63" i="12"/>
  <c r="BB63" i="12" s="1"/>
  <c r="AX74" i="12"/>
  <c r="AY61" i="12"/>
  <c r="BB61" i="12" s="1"/>
  <c r="AX68" i="12"/>
  <c r="AX66" i="12"/>
  <c r="AY75" i="12"/>
  <c r="BB75" i="12" s="1"/>
  <c r="AX64" i="12"/>
  <c r="AX72" i="12"/>
  <c r="AX24" i="12"/>
  <c r="AX60" i="12"/>
  <c r="AX76" i="12"/>
  <c r="AY71" i="12"/>
  <c r="AX62" i="12"/>
  <c r="AY17" i="12"/>
  <c r="AX20" i="12"/>
  <c r="AX16" i="12"/>
  <c r="AX18" i="12"/>
  <c r="BB19" i="1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BI25" i="14"/>
  <c r="BG27" i="14" l="1"/>
  <c r="AY79" i="12"/>
  <c r="AW70" i="12"/>
  <c r="AW24" i="12"/>
  <c r="AZ73" i="12"/>
  <c r="BL73" i="12" s="1"/>
  <c r="BM73" i="12" s="1"/>
  <c r="AZ63" i="12"/>
  <c r="AZ71" i="12"/>
  <c r="BL71" i="12" s="1"/>
  <c r="BM71" i="12" s="1"/>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BB67" i="12"/>
  <c r="AW64" i="12"/>
  <c r="AW68" i="12"/>
  <c r="AW22" i="12"/>
  <c r="BB71" i="12"/>
  <c r="AW62" i="12"/>
  <c r="AW60" i="12"/>
  <c r="AW72" i="12"/>
  <c r="AW16" i="12"/>
  <c r="AW18" i="12"/>
  <c r="BB69" i="12"/>
  <c r="BB17" i="12"/>
  <c r="BB21" i="12"/>
  <c r="BB23" i="12"/>
  <c r="BB25" i="12"/>
  <c r="BG21" i="12"/>
  <c r="AY27" i="12"/>
  <c r="BI26" i="14"/>
  <c r="BI20" i="12"/>
  <c r="BI18" i="12"/>
  <c r="BI19" i="12"/>
  <c r="BG28" i="14" l="1"/>
  <c r="BC77" i="12"/>
  <c r="BL75" i="12"/>
  <c r="BM75" i="12" s="1"/>
  <c r="BL65" i="12"/>
  <c r="BM65" i="12" s="1"/>
  <c r="BB78" i="12"/>
  <c r="BB79" i="12" s="1"/>
  <c r="BC17" i="12"/>
  <c r="AZ80" i="12"/>
  <c r="BC61" i="12"/>
  <c r="BC23" i="12"/>
  <c r="BL19" i="12"/>
  <c r="BL26" i="12" s="1"/>
  <c r="BC67" i="12"/>
  <c r="BC69" i="12"/>
  <c r="BC73" i="12"/>
  <c r="BC21" i="12"/>
  <c r="BL67" i="12"/>
  <c r="BM67" i="12" s="1"/>
  <c r="BC71" i="12"/>
  <c r="BC63" i="12"/>
  <c r="BL63" i="12"/>
  <c r="BB26" i="12"/>
  <c r="BB27" i="12" s="1"/>
  <c r="BC25" i="12"/>
  <c r="BG22" i="12"/>
  <c r="AZ28" i="12"/>
  <c r="BI21" i="12"/>
  <c r="BI27" i="14"/>
  <c r="BG29" i="14" l="1"/>
  <c r="BM19" i="12"/>
  <c r="BM26" i="12" s="1"/>
  <c r="BC26" i="12" s="1"/>
  <c r="BC28" i="12" s="1"/>
  <c r="BM63" i="12"/>
  <c r="BM78" i="12" s="1"/>
  <c r="BL78" i="12"/>
  <c r="BG23" i="12"/>
  <c r="BI28" i="14"/>
  <c r="BI22" i="12"/>
  <c r="BG30" i="14" l="1"/>
  <c r="BC78" i="12"/>
  <c r="BC80" i="12" s="1"/>
  <c r="AN29" i="12"/>
  <c r="BG24" i="12"/>
  <c r="BI29" i="14"/>
  <c r="BI23" i="12"/>
  <c r="BG31" i="14" l="1"/>
  <c r="BG25" i="12"/>
  <c r="BI30" i="14"/>
  <c r="BI24" i="12"/>
  <c r="BG32" i="14" l="1"/>
  <c r="BG26" i="12"/>
  <c r="BI31" i="14"/>
  <c r="BI25" i="12"/>
  <c r="BG33" i="14" l="1"/>
  <c r="BG27" i="12"/>
  <c r="BI32" i="14"/>
  <c r="BI26" i="12"/>
  <c r="BG34" i="14" l="1"/>
  <c r="BG28" i="12"/>
  <c r="BI33" i="14"/>
  <c r="BI27" i="12"/>
  <c r="BG35" i="14" l="1"/>
  <c r="BG29" i="12"/>
  <c r="BI34" i="14"/>
  <c r="BI28" i="12"/>
  <c r="BG36" i="14" l="1"/>
  <c r="BG30" i="12"/>
  <c r="BI35" i="14"/>
  <c r="BI29" i="12"/>
  <c r="BG37" i="14" l="1"/>
  <c r="BG31" i="12"/>
  <c r="BI36" i="14"/>
  <c r="BI30" i="12"/>
  <c r="BG38" i="14" l="1"/>
  <c r="BG32" i="12"/>
  <c r="BI37" i="14"/>
  <c r="BI31" i="12"/>
  <c r="BG39" i="14" l="1"/>
  <c r="BG33" i="12"/>
  <c r="BI38" i="14"/>
  <c r="BI32" i="12"/>
  <c r="BG40" i="14" l="1"/>
  <c r="BG34" i="12"/>
  <c r="BI33" i="12"/>
  <c r="BI39" i="14"/>
  <c r="BG41" i="14" l="1"/>
  <c r="BG35" i="12"/>
  <c r="BI34" i="12"/>
  <c r="BI40" i="14"/>
  <c r="BG42" i="14" l="1"/>
  <c r="BG36" i="12"/>
  <c r="BI41" i="14"/>
  <c r="BI35" i="12"/>
  <c r="BG43" i="14" l="1"/>
  <c r="BG37" i="12"/>
  <c r="BI42" i="14"/>
  <c r="BI36" i="12"/>
  <c r="BG44" i="14" l="1"/>
  <c r="BG38" i="12"/>
  <c r="BI43" i="14"/>
  <c r="BI37" i="12"/>
  <c r="BG45" i="14" l="1"/>
  <c r="BG39" i="12"/>
  <c r="BI44" i="14"/>
  <c r="BI45" i="14"/>
  <c r="BI38" i="12"/>
  <c r="BJ16" i="14" l="1"/>
  <c r="BG40" i="12"/>
  <c r="BI39" i="12"/>
  <c r="BG41" i="12" l="1"/>
  <c r="BI40" i="12"/>
  <c r="BG42" i="12" l="1"/>
  <c r="BI41" i="12"/>
  <c r="BG43" i="12" l="1"/>
  <c r="BI42" i="12"/>
  <c r="BG44" i="12" l="1"/>
  <c r="BI43" i="12"/>
  <c r="BG45" i="12" l="1"/>
  <c r="BI44" i="12"/>
  <c r="BI45" i="12"/>
  <c r="BJ16"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Y15" authorId="0" shapeId="0" xr:uid="{F7B42B7E-66E3-4604-9CA7-0E10B367B731}">
      <text>
        <r>
          <rPr>
            <b/>
            <sz val="9"/>
            <color indexed="81"/>
            <rFont val="MS P ゴシック"/>
            <family val="3"/>
            <charset val="128"/>
          </rPr>
          <t>印字内容に変更がある場合は、赤字で訂正し、事務組合までご連絡下さい。</t>
        </r>
      </text>
    </comment>
    <comment ref="DK21" authorId="0" shapeId="0" xr:uid="{C1967A21-08BB-40ED-9599-478F2060A023}">
      <text>
        <r>
          <rPr>
            <b/>
            <sz val="9"/>
            <color indexed="81"/>
            <rFont val="MS P ゴシック"/>
            <family val="3"/>
            <charset val="128"/>
          </rPr>
          <t>メリット制度が適用されている事業所は、印刷されている内容どおりに「メリット料率」の欄へ入力してください。</t>
        </r>
      </text>
    </comment>
    <comment ref="FT26" authorId="0" shapeId="0" xr:uid="{8A92EA1E-78A3-4FD7-AD65-5058CF252470}">
      <text>
        <r>
          <rPr>
            <b/>
            <sz val="9"/>
            <color indexed="81"/>
            <rFont val="MS P ゴシック"/>
            <family val="3"/>
            <charset val="128"/>
          </rPr>
          <t>平均労働者数</t>
        </r>
      </text>
    </comment>
    <comment ref="FO32" authorId="0" shapeId="0" xr:uid="{B22901E3-E886-4210-B65F-6D21D559A27C}">
      <text>
        <r>
          <rPr>
            <b/>
            <sz val="9"/>
            <color indexed="81"/>
            <rFont val="MS P ゴシック"/>
            <family val="3"/>
            <charset val="128"/>
          </rPr>
          <t>印字の通りに入力をしてください。</t>
        </r>
      </text>
    </comment>
    <comment ref="FV35" authorId="0" shapeId="0" xr:uid="{9BFB50CB-D56D-4640-9513-FB933AA8CBE6}">
      <text>
        <r>
          <rPr>
            <b/>
            <sz val="9"/>
            <color indexed="81"/>
            <rFont val="MS P ゴシック"/>
            <family val="3"/>
            <charset val="128"/>
          </rPr>
          <t>主な工事事業を記入してください。</t>
        </r>
      </text>
    </comment>
    <comment ref="FT39" authorId="0" shapeId="0" xr:uid="{02C5212D-85CB-4FFB-B9C8-472E22B484E7}">
      <text>
        <r>
          <rPr>
            <b/>
            <u/>
            <sz val="9"/>
            <color indexed="81"/>
            <rFont val="MS P ゴシック"/>
            <family val="3"/>
            <charset val="128"/>
          </rPr>
          <t>原則､「１」を選択してください。</t>
        </r>
        <r>
          <rPr>
            <b/>
            <sz val="9"/>
            <color indexed="81"/>
            <rFont val="MS P ゴシック"/>
            <family val="3"/>
            <charset val="128"/>
          </rPr>
          <t xml:space="preserve">
新年度賃金(令和7年4月1日～令和8年3月31日)
・元請工事請負代金見込額に大きな変動がない場合は「１.前年度と同額」に○を。
・元請工事請負代金見込額が２倍か1/2以下となる場合は「２.前年度と変わる」に○を。
</t>
        </r>
      </text>
    </comment>
    <comment ref="FV47" authorId="0" shapeId="0" xr:uid="{01655E90-8351-4673-B31A-BA21D0DD23CE}">
      <text>
        <r>
          <rPr>
            <b/>
            <sz val="9"/>
            <color indexed="81"/>
            <rFont val="MS P ゴシック"/>
            <family val="3"/>
            <charset val="128"/>
          </rPr>
          <t>賃金見込額の「２.前年度と変わる」に○の場合のみ
「元請工事の請負代金見込額に種類ごとの労務比率をかけた額」をご記入下さい。
例：35建築事業
　　元請工事代金見込額500,000円×労務比率23％
　　＝115(千円)→115と記入となります。</t>
        </r>
      </text>
    </comment>
    <comment ref="FS61" authorId="0" shapeId="0" xr:uid="{4897FBD3-9F22-4627-B9B2-3272C0D0E7B2}">
      <text>
        <r>
          <rPr>
            <b/>
            <sz val="9"/>
            <color indexed="81"/>
            <rFont val="MS P ゴシック"/>
            <family val="3"/>
            <charset val="128"/>
          </rPr>
          <t>・年一括納付を希望は「１」に○を。
・年３回分納を希望は「２」に○を。</t>
        </r>
      </text>
    </comment>
    <comment ref="FS72" authorId="0" shapeId="0" xr:uid="{CA537CD6-F8BE-49DB-9D26-F93AB3ED2E03}">
      <text>
        <r>
          <rPr>
            <b/>
            <sz val="9"/>
            <color indexed="81"/>
            <rFont val="MS P ゴシック"/>
            <family val="3"/>
            <charset val="128"/>
          </rPr>
          <t xml:space="preserve">事業の開始時期により①②③④への記入の場所が異なります。ご注意ください。
</t>
        </r>
      </text>
    </comment>
    <comment ref="CC98" authorId="0" shapeId="0" xr:uid="{917F47CC-ED24-4861-867F-74520DBF8F0E}">
      <text>
        <r>
          <rPr>
            <sz val="9"/>
            <color indexed="81"/>
            <rFont val="MS P ゴシック"/>
            <family val="3"/>
            <charset val="128"/>
          </rPr>
          <t xml:space="preserve">Ａ社長の基礎日額10,000円
Ｂ専務の基礎日額 6,000円
(10,000円×365日/1,000＝3,650円)＋(6,000×365日/1,000＝2,190円)＝5,840円
</t>
        </r>
      </text>
    </comment>
    <comment ref="FS101" authorId="0" shapeId="0" xr:uid="{B4256BBA-602F-43B5-8585-2D05334882D8}">
      <text>
        <r>
          <rPr>
            <sz val="9"/>
            <color indexed="81"/>
            <rFont val="MS P ゴシック"/>
            <family val="3"/>
            <charset val="128"/>
          </rPr>
          <t>印字の金額をご記入ください。</t>
        </r>
      </text>
    </comment>
    <comment ref="C113" authorId="0" shapeId="0" xr:uid="{04337D10-5256-4999-928E-65A75F0A4DA9}">
      <text>
        <r>
          <rPr>
            <b/>
            <sz val="9"/>
            <color indexed="81"/>
            <rFont val="MS P ゴシック"/>
            <family val="3"/>
            <charset val="128"/>
          </rPr>
          <t>新規加入・追加加入・脱退の場合は、届出書類にて手続きが必要です。
必ず事務組合までご連絡ください。</t>
        </r>
      </text>
    </comment>
    <comment ref="AN113" authorId="0" shapeId="0" xr:uid="{7BF88BD2-FA7E-478D-9C60-0D353D192F85}">
      <text>
        <r>
          <rPr>
            <b/>
            <sz val="9"/>
            <color indexed="81"/>
            <rFont val="MS P ゴシック"/>
            <family val="3"/>
            <charset val="128"/>
          </rPr>
          <t>継続加入の場合は、「希望する基礎日数」欄に(同金額を希望の場合も含む)新年度の基礎日額を記入して下さい。
例：6,000の場合は、「60」と入力してください。</t>
        </r>
      </text>
    </comment>
    <comment ref="CR133" authorId="0" shapeId="0" xr:uid="{E863AC87-52C1-4AE0-9050-4C532F900AFF}">
      <text>
        <r>
          <rPr>
            <b/>
            <sz val="9"/>
            <color indexed="81"/>
            <rFont val="MS P ゴシック"/>
            <family val="3"/>
            <charset val="128"/>
          </rPr>
          <t>事業主氏名欄は、ゴム印可能です。</t>
        </r>
      </text>
    </comment>
    <comment ref="FO135" authorId="0" shapeId="0" xr:uid="{09ABFAF7-1544-45A2-9901-EB4A79CAFA1C}">
      <text>
        <r>
          <rPr>
            <b/>
            <sz val="9"/>
            <color indexed="81"/>
            <rFont val="MS P ゴシック"/>
            <family val="3"/>
            <charset val="128"/>
          </rPr>
          <t>報告書作成者の氏名をご記入ください。</t>
        </r>
      </text>
    </comment>
  </commentList>
</comments>
</file>

<file path=xl/sharedStrings.xml><?xml version="1.0" encoding="utf-8"?>
<sst xmlns="http://schemas.openxmlformats.org/spreadsheetml/2006/main" count="1335" uniqueCount="283">
  <si>
    <t>印刷範囲設定</t>
    <rPh sb="0" eb="2">
      <t>インサツ</t>
    </rPh>
    <rPh sb="2" eb="4">
      <t>ハンイ</t>
    </rPh>
    <rPh sb="4" eb="6">
      <t>セッテイ</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</si>
  <si>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</si>
  <si>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労　働　保　険</t>
    <phoneticPr fontId="2"/>
  </si>
  <si>
    <t>[名前の管理]設定</t>
  </si>
  <si>
    <t>一括有期事業報告書　（建設の事業）</t>
    <phoneticPr fontId="2"/>
  </si>
  <si>
    <t>事業主控</t>
    <phoneticPr fontId="2"/>
  </si>
  <si>
    <t>・名前:Print_Area</t>
  </si>
  <si>
    <t>　参照範囲:=IF('報告書（事業主控）'!$BJ$16="",'報告書（事業主控）'!$A$1:$AU$41,'報告書（事業主控）'!$A$1:INDEX('報告書（事業主控）'!$AU:$AU,'報告書（事業主控）'!$BJ$16*'報告書（事業主控）'!$BJ$14))</t>
    <phoneticPr fontId="2"/>
  </si>
  <si>
    <t>　範囲:報告書（事業主控）</t>
  </si>
  <si>
    <t>労 働 保 険 番 号</t>
    <rPh sb="0" eb="1">
      <t>ロウ</t>
    </rPh>
    <rPh sb="2" eb="3">
      <t>ハタラキ</t>
    </rPh>
    <rPh sb="4" eb="5">
      <t>ホ</t>
    </rPh>
    <rPh sb="6" eb="7">
      <t>ケン</t>
    </rPh>
    <rPh sb="8" eb="9">
      <t>バン</t>
    </rPh>
    <rPh sb="10" eb="11">
      <t>ゴウ</t>
    </rPh>
    <phoneticPr fontId="2"/>
  </si>
  <si>
    <t>府　県</t>
    <rPh sb="0" eb="1">
      <t>フ</t>
    </rPh>
    <rPh sb="2" eb="3">
      <t>ケン</t>
    </rPh>
    <phoneticPr fontId="2"/>
  </si>
  <si>
    <t>所掌</t>
    <rPh sb="0" eb="1">
      <t>ショ</t>
    </rPh>
    <rPh sb="1" eb="2">
      <t>ショウ</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</si>
  <si>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</si>
  <si>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</si>
  <si>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</si>
  <si>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枚のうち</t>
    <rPh sb="0" eb="1">
      <t>マイ</t>
    </rPh>
    <phoneticPr fontId="2"/>
  </si>
  <si>
    <t>枚目</t>
    <rPh sb="0" eb="2">
      <t>マイメ</t>
    </rPh>
    <phoneticPr fontId="2"/>
  </si>
  <si>
    <t>　参照範囲:=IF('報告書（事業主控）'!$BJ$16="",'報告書（正）'!$A$1:$AU$41,'報告書（正）'!$A$1:INDEX('報告書（正）'!$AU:$AU,'報告書（事業主控）'!$BJ$16*'報告書（事業主控）'!$BJ$14))</t>
    <phoneticPr fontId="2"/>
  </si>
  <si>
    <t>　範囲:報告書（正）</t>
  </si>
  <si>
    <t>　参照範囲:=IF('報告書（事業主控）'!$BJ$16="",'報告書（副）'!$A$1:$AU$41,'報告書（副）'!$A$1:INDEX('報告書（副）'!$AU:$AU,'報告書（事業主控）'!$BJ$16*'報告書（事業主控）'!$BJ$14))</t>
    <phoneticPr fontId="2"/>
  </si>
  <si>
    <t>事  業  の  名  称</t>
    <rPh sb="0" eb="1">
      <t>コト</t>
    </rPh>
    <rPh sb="3" eb="4">
      <t>ギョウ</t>
    </rPh>
    <rPh sb="9" eb="10">
      <t>メイ</t>
    </rPh>
    <rPh sb="12" eb="13">
      <t>ショウ</t>
    </rPh>
    <phoneticPr fontId="2"/>
  </si>
  <si>
    <t>事業場の所在地</t>
    <rPh sb="0" eb="2">
      <t>ジギョウ</t>
    </rPh>
    <rPh sb="2" eb="3">
      <t>バ</t>
    </rPh>
    <rPh sb="4" eb="7">
      <t>ショザイチ</t>
    </rPh>
    <phoneticPr fontId="2"/>
  </si>
  <si>
    <t>事  業  の  期  間</t>
    <rPh sb="0" eb="1">
      <t>コト</t>
    </rPh>
    <rPh sb="3" eb="4">
      <t>ギョウ</t>
    </rPh>
    <rPh sb="9" eb="10">
      <t>キ</t>
    </rPh>
    <rPh sb="12" eb="13">
      <t>アイダ</t>
    </rPh>
    <phoneticPr fontId="2"/>
  </si>
  <si>
    <t>①</t>
    <phoneticPr fontId="2"/>
  </si>
  <si>
    <t>請負金額の内訳</t>
    <phoneticPr fontId="2"/>
  </si>
  <si>
    <t>②</t>
  </si>
  <si>
    <t>③</t>
    <phoneticPr fontId="2"/>
  </si>
  <si>
    <t>｢事業の期間｣の年
による月範囲</t>
    <rPh sb="1" eb="3">
      <t>ジギョウ</t>
    </rPh>
    <rPh sb="4" eb="6">
      <t>キカン</t>
    </rPh>
    <rPh sb="8" eb="9">
      <t>ネン</t>
    </rPh>
    <rPh sb="13" eb="14">
      <t>ツキ</t>
    </rPh>
    <rPh sb="14" eb="16">
      <t>ハンイ</t>
    </rPh>
    <phoneticPr fontId="2"/>
  </si>
  <si>
    <t>　範囲:報告書（副）</t>
  </si>
  <si>
    <t>請負代金の額</t>
    <rPh sb="0" eb="2">
      <t>ウケオイ</t>
    </rPh>
    <rPh sb="2" eb="4">
      <t>ダイキン</t>
    </rPh>
    <rPh sb="5" eb="6">
      <t>ガク</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</si>
  <si>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</si>
  <si>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</si>
  <si>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請負金額</t>
    <rPh sb="0" eb="2">
      <t>ウケオイ</t>
    </rPh>
    <rPh sb="2" eb="4">
      <t>キンガク</t>
    </rPh>
    <phoneticPr fontId="2"/>
  </si>
  <si>
    <t>労 務
費 率</t>
  </si>
  <si>
    <t>賃  金  総  額</t>
    <rPh sb="0" eb="1">
      <t>チン</t>
    </rPh>
    <rPh sb="3" eb="4">
      <t>キン</t>
    </rPh>
    <rPh sb="6" eb="7">
      <t>フサ</t>
    </rPh>
    <rPh sb="9" eb="10">
      <t>ガク</t>
    </rPh>
    <phoneticPr fontId="2"/>
  </si>
  <si>
    <t>請負金額:下段</t>
    <rPh sb="5" eb="7">
      <t>ゲダン</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</si>
  <si>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</si>
  <si>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</si>
  <si>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行数</t>
    <rPh sb="0" eb="2">
      <t>ギョウスウ</t>
    </rPh>
    <phoneticPr fontId="2"/>
  </si>
  <si>
    <t>プルダウン空白→</t>
    <rPh sb="5" eb="7">
      <t>クウハク</t>
    </rPh>
    <phoneticPr fontId="2"/>
  </si>
  <si>
    <t>消費税考慮</t>
    <rPh sb="0" eb="3">
      <t>ショウヒゼイ</t>
    </rPh>
    <rPh sb="3" eb="5">
      <t>コウリョ</t>
    </rPh>
    <phoneticPr fontId="2"/>
  </si>
  <si>
    <t>(賃金で算定)</t>
    <rPh sb="1" eb="3">
      <t>チンギン</t>
    </rPh>
    <rPh sb="4" eb="6">
      <t>サンテイ</t>
    </rPh>
    <phoneticPr fontId="2"/>
  </si>
  <si>
    <t>消費税非考慮</t>
    <rPh sb="0" eb="3">
      <t>ショウヒゼイ</t>
    </rPh>
    <rPh sb="3" eb="4">
      <t>ヒ</t>
    </rPh>
    <rPh sb="4" eb="6">
      <t>コウリョ</t>
    </rPh>
    <phoneticPr fontId="2"/>
  </si>
  <si>
    <t>消費税考慮</t>
  </si>
  <si>
    <t>最大値</t>
    <rPh sb="0" eb="3">
      <t>サイダイチ</t>
    </rPh>
    <phoneticPr fontId="2"/>
  </si>
  <si>
    <t>最大値以外</t>
    <rPh sb="0" eb="3">
      <t>サイダイチ</t>
    </rPh>
    <rPh sb="3" eb="5">
      <t>イガイ</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</si>
  <si>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</si>
  <si>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</si>
  <si>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</si>
  <si>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</si>
  <si>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</si>
  <si>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消費税FLG</t>
    <rPh sb="0" eb="2">
      <t>ショウヒ</t>
    </rPh>
    <rPh sb="2" eb="3">
      <t>ゼイ</t>
    </rPh>
    <phoneticPr fontId="2"/>
  </si>
  <si>
    <t>労務費率</t>
    <rPh sb="0" eb="3">
      <t>ロウムヒ</t>
    </rPh>
    <rPh sb="3" eb="4">
      <t>リツ</t>
    </rPh>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</si>
  <si>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</si>
  <si>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</si>
  <si>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</si>
  <si>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</si>
  <si>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</si>
  <si>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</si>
  <si>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</si>
  <si>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年</t>
    <rPh sb="0" eb="1">
      <t>ネン</t>
    </rPh>
    <phoneticPr fontId="2"/>
  </si>
  <si>
    <t>月</t>
    <rPh sb="0" eb="1">
      <t>ツキ</t>
    </rPh>
    <phoneticPr fontId="2"/>
  </si>
  <si>
    <t>日から</t>
    <phoneticPr fontId="2"/>
  </si>
  <si>
    <t>円</t>
    <rPh sb="0" eb="1">
      <t>エン</t>
    </rPh>
    <phoneticPr fontId="2"/>
  </si>
  <si>
    <t>日まで</t>
    <rPh sb="0" eb="1">
      <t>ニチ</t>
    </rPh>
    <phoneticPr fontId="2"/>
  </si>
  <si>
    <t>年</t>
  </si>
  <si>
    <t>事業の種類</t>
    <phoneticPr fontId="2"/>
  </si>
  <si>
    <t>計</t>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</si>
  <si>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</si>
  <si>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郵便番号（</t>
    <phoneticPr fontId="2"/>
  </si>
  <si>
    <t>-</t>
  </si>
  <si>
    <t>)</t>
    <phoneticPr fontId="2"/>
  </si>
  <si>
    <t>日</t>
    <rPh sb="0" eb="1">
      <t>ニチ</t>
    </rPh>
    <phoneticPr fontId="2"/>
  </si>
  <si>
    <t>電話番号（</t>
    <phoneticPr fontId="2"/>
  </si>
  <si>
    <t>-</t>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</si>
  <si>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</si>
  <si>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</si>
  <si>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</si>
  <si>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</si>
  <si>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（法人のときはその名称及び代表者の氏名）</t>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</si>
  <si>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</si>
  <si>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</si>
  <si>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</si>
  <si>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</si>
  <si>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</si>
  <si>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</si>
  <si>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</si>
  <si>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</si>
  <si>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</si>
  <si>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</si>
  <si>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提出用</t>
    <rPh sb="0" eb="2">
      <t>テイシュツ</t>
    </rPh>
    <rPh sb="2" eb="3">
      <t>ヨウ</t>
    </rPh>
    <phoneticPr fontId="2"/>
  </si>
  <si>
    <t>②</t>
    <phoneticPr fontId="2"/>
  </si>
  <si>
    <t>日から</t>
    <rPh sb="0" eb="1">
      <t>ニチ</t>
    </rPh>
    <phoneticPr fontId="2"/>
  </si>
  <si>
    <t>月</t>
  </si>
  <si>
    <t>日から</t>
  </si>
  <si>
    <t>日まで</t>
  </si>
  <si>
    <t>別添様式</t>
    <rPh sb="0" eb="2">
      <t>ベッテン</t>
    </rPh>
    <rPh sb="2" eb="4">
      <t>ヨウシキ</t>
    </rPh>
    <phoneticPr fontId="2"/>
  </si>
  <si>
    <t>労働保険等</t>
    <rPh sb="0" eb="2">
      <t>ロウドウ</t>
    </rPh>
    <rPh sb="2" eb="4">
      <t>ホケン</t>
    </rPh>
    <rPh sb="4" eb="5">
      <t>トウ</t>
    </rPh>
    <phoneticPr fontId="2"/>
  </si>
  <si>
    <t>事業主控</t>
    <rPh sb="0" eb="3">
      <t>ジギョウヌシ</t>
    </rPh>
    <rPh sb="3" eb="4">
      <t>ヒカ</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</si>
  <si>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</si>
  <si>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</si>
  <si>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</si>
  <si>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</si>
  <si>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</si>
  <si>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</si>
  <si>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</si>
  <si>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</si>
  <si>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</si>
  <si>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</si>
  <si>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</si>
  <si>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</si>
  <si>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</si>
  <si>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</si>
  <si>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</si>
  <si>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</si>
  <si>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</si>
  <si>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平成27年3月31日
以前のもの</t>
    <rPh sb="0" eb="2">
      <t>ヘイセイ</t>
    </rPh>
    <rPh sb="4" eb="5">
      <t>ネン</t>
    </rPh>
    <rPh sb="6" eb="7">
      <t>ツキ</t>
    </rPh>
    <rPh sb="9" eb="10">
      <t>ニチ</t>
    </rPh>
    <rPh sb="11" eb="13">
      <t>イゼン</t>
    </rPh>
    <phoneticPr fontId="2"/>
  </si>
  <si>
    <t>千円</t>
    <rPh sb="0" eb="2">
      <t>センエン</t>
    </rPh>
    <phoneticPr fontId="2"/>
  </si>
  <si>
    <t>1000分の</t>
    <rPh sb="4" eb="5">
      <t>ブン</t>
    </rPh>
    <phoneticPr fontId="2"/>
  </si>
  <si>
    <t>注</t>
    <rPh sb="0" eb="1">
      <t>チュウ</t>
    </rPh>
    <phoneticPr fontId="2"/>
  </si>
  <si>
    <t>平成30年3月31日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</si>
  <si>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</si>
  <si>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</si>
  <si>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</si>
  <si>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</si>
  <si>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</si>
  <si>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</si>
  <si>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道路新設事業</t>
    <rPh sb="0" eb="2">
      <t>ドウロ</t>
    </rPh>
    <rPh sb="2" eb="4">
      <t>シンセツ</t>
    </rPh>
    <rPh sb="4" eb="6">
      <t>ジギョウ</t>
    </rPh>
    <phoneticPr fontId="2"/>
  </si>
  <si>
    <t>平成30年４月１日
以降のもの</t>
    <rPh sb="0" eb="2">
      <t>ヘイセイ</t>
    </rPh>
    <rPh sb="4" eb="5">
      <t>ネン</t>
    </rPh>
    <rPh sb="6" eb="7">
      <t>ツキ</t>
    </rPh>
    <rPh sb="8" eb="9">
      <t>ニチ</t>
    </rPh>
    <rPh sb="10" eb="12">
      <t>イコウ</t>
    </rPh>
    <phoneticPr fontId="2"/>
  </si>
  <si>
    <t>舗装工事業</t>
    <rPh sb="0" eb="2">
      <t>ホソウ</t>
    </rPh>
    <rPh sb="2" eb="5">
      <t>コウジギョウ</t>
    </rPh>
    <phoneticPr fontId="2"/>
  </si>
  <si>
    <t>鉄道又は軌道新設事業</t>
    <rPh sb="0" eb="2">
      <t>テツドウ</t>
    </rPh>
    <rPh sb="2" eb="3">
      <t>マタ</t>
    </rPh>
    <rPh sb="4" eb="6">
      <t>キドウ</t>
    </rPh>
    <rPh sb="6" eb="8">
      <t>シンセツ</t>
    </rPh>
    <rPh sb="8" eb="10">
      <t>ジギョウ</t>
    </rPh>
    <phoneticPr fontId="2"/>
  </si>
  <si>
    <t>建築事業</t>
    <phoneticPr fontId="2"/>
  </si>
  <si>
    <t>既設建築物設備工事業</t>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</si>
  <si>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</si>
  <si>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</si>
  <si>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</si>
  <si>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その他の建設事業</t>
    <phoneticPr fontId="2"/>
  </si>
  <si>
    <t>平成19年3月31日
以前のもの</t>
    <rPh sb="0" eb="2">
      <t>ヘイセイ</t>
    </rPh>
    <rPh sb="4" eb="5">
      <t>ネン</t>
    </rPh>
    <rPh sb="6" eb="7">
      <t>ツキ</t>
    </rPh>
    <rPh sb="9" eb="10">
      <t>ニチ</t>
    </rPh>
    <rPh sb="11" eb="13">
      <t>イゼン</t>
    </rPh>
    <phoneticPr fontId="2"/>
  </si>
  <si>
    <t>合　　　計</t>
    <rPh sb="0" eb="1">
      <t>ゴウ</t>
    </rPh>
    <rPh sb="4" eb="5">
      <t>ケイ</t>
    </rPh>
    <phoneticPr fontId="2"/>
  </si>
  <si>
    <t>（①を除いた合計）</t>
    <rPh sb="3" eb="4">
      <t>ノゾ</t>
    </rPh>
    <rPh sb="6" eb="8">
      <t>ゴウケイ</t>
    </rPh>
    <phoneticPr fontId="2"/>
  </si>
  <si>
    <t>一般拠出金率</t>
    <rPh sb="0" eb="2">
      <t>イッパン</t>
    </rPh>
    <rPh sb="2" eb="4">
      <t>キョシュツ</t>
    </rPh>
    <rPh sb="4" eb="5">
      <t>キン</t>
    </rPh>
    <rPh sb="5" eb="6">
      <t>リツ</t>
    </rPh>
    <phoneticPr fontId="2"/>
  </si>
  <si>
    <t>一般拠出金額
（②×③）</t>
    <rPh sb="0" eb="2">
      <t>イッパン</t>
    </rPh>
    <rPh sb="2" eb="4">
      <t>キョシュツ</t>
    </rPh>
    <rPh sb="4" eb="5">
      <t>キン</t>
    </rPh>
    <rPh sb="5" eb="6">
      <t>ガク</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</si>
  <si>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</si>
  <si>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</si>
  <si>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郵便番号(</t>
    <phoneticPr fontId="2"/>
  </si>
  <si>
    <t>電話番号(</t>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</si>
  <si>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</si>
  <si>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</si>
  <si>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</si>
  <si>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</si>
  <si>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</si>
  <si>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</si>
  <si>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</si>
  <si>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</si>
  <si>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</si>
  <si>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</si>
  <si>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2</t>
    <phoneticPr fontId="2"/>
  </si>
  <si>
    <t>4</t>
    <phoneticPr fontId="2"/>
  </si>
  <si>
    <t>1</t>
    <phoneticPr fontId="2"/>
  </si>
  <si>
    <t>0</t>
    <phoneticPr fontId="2"/>
  </si>
  <si>
    <t>3</t>
    <phoneticPr fontId="2"/>
  </si>
  <si>
    <t>9</t>
    <phoneticPr fontId="2"/>
  </si>
  <si>
    <t>5</t>
    <phoneticPr fontId="2"/>
  </si>
  <si>
    <t>三重</t>
    <rPh sb="0" eb="2">
      <t>ミエ</t>
    </rPh>
    <phoneticPr fontId="2"/>
  </si>
  <si>
    <t>令和７</t>
    <rPh sb="0" eb="2">
      <t>レイワ</t>
    </rPh>
    <phoneticPr fontId="2"/>
  </si>
  <si>
    <t>２</t>
    <phoneticPr fontId="2"/>
  </si>
  <si>
    <t>４</t>
    <phoneticPr fontId="2"/>
  </si>
  <si>
    <t>１</t>
    <phoneticPr fontId="2"/>
  </si>
  <si>
    <t>０</t>
    <phoneticPr fontId="2"/>
  </si>
  <si>
    <t>３</t>
    <phoneticPr fontId="2"/>
  </si>
  <si>
    <t>９</t>
    <phoneticPr fontId="2"/>
  </si>
  <si>
    <t>５</t>
    <phoneticPr fontId="2"/>
  </si>
  <si>
    <t>提出用</t>
    <rPh sb="0" eb="3">
      <t>テイシュツヨウ</t>
    </rPh>
    <phoneticPr fontId="2"/>
  </si>
  <si>
    <t>組機様式第8号</t>
  </si>
  <si>
    <t>頁</t>
  </si>
  <si>
    <t>住所</t>
  </si>
  <si>
    <t>〒</t>
  </si>
  <si>
    <t>労働保険等</t>
  </si>
  <si>
    <t>一括有期事業総括表</t>
    <phoneticPr fontId="2"/>
  </si>
  <si>
    <t>算定基礎賃金等の報告</t>
    <phoneticPr fontId="2"/>
  </si>
  <si>
    <t>労働保険番号</t>
  </si>
  <si>
    <t>府　県</t>
  </si>
  <si>
    <t>所掌</t>
  </si>
  <si>
    <t>管　轄</t>
  </si>
  <si>
    <t>基　幹　番　号</t>
  </si>
  <si>
    <t>枝　番</t>
  </si>
  <si>
    <t>事業場名</t>
  </si>
  <si>
    <t>事業主名</t>
  </si>
  <si>
    <t>殿</t>
  </si>
  <si>
    <t>事務組合名</t>
    <phoneticPr fontId="2"/>
  </si>
  <si>
    <t>労働保険事務組合鈴鹿商工会議所</t>
    <rPh sb="0" eb="2">
      <t>ロウドウ</t>
    </rPh>
    <rPh sb="2" eb="4">
      <t>ホケン</t>
    </rPh>
    <rPh sb="4" eb="6">
      <t>ジム</t>
    </rPh>
    <rPh sb="6" eb="8">
      <t>クミアイ</t>
    </rPh>
    <rPh sb="8" eb="10">
      <t>スズカ</t>
    </rPh>
    <rPh sb="10" eb="12">
      <t>ショウコウ</t>
    </rPh>
    <rPh sb="12" eb="15">
      <t>カイギショ</t>
    </rPh>
    <phoneticPr fontId="2"/>
  </si>
  <si>
    <t>事業場TEL</t>
  </si>
  <si>
    <t>（TEL：０５９－３８２－３２２２）</t>
    <phoneticPr fontId="2"/>
  </si>
  <si>
    <t>業種</t>
  </si>
  <si>
    <t>事　業　の　種　類</t>
  </si>
  <si>
    <t>開始</t>
  </si>
  <si>
    <t>1.請　負　金　額</t>
  </si>
  <si>
    <t>労務</t>
  </si>
  <si>
    <t>２.賃　金　総　額</t>
  </si>
  <si>
    <t>労　災</t>
  </si>
  <si>
    <t>メリット</t>
  </si>
  <si>
    <t>保　険　料　等</t>
  </si>
  <si>
    <t>3.一括有期
事業報告書</t>
  </si>
  <si>
    <t>枚添付</t>
  </si>
  <si>
    <t>番号</t>
  </si>
  <si>
    <t>時期</t>
  </si>
  <si>
    <t>費率</t>
  </si>
  <si>
    <t>保険率等</t>
  </si>
  <si>
    <t>料率</t>
  </si>
  <si>
    <t>*1</t>
  </si>
  <si>
    <t>円</t>
  </si>
  <si>
    <t>千円</t>
  </si>
  <si>
    <t>31</t>
  </si>
  <si>
    <t>建　　設　　業</t>
  </si>
  <si>
    <t>水力発電施設
ずい道等新設
事業</t>
    <phoneticPr fontId="2"/>
  </si>
  <si>
    <t>①</t>
  </si>
  <si>
    <t>4.常時使用労働者数</t>
  </si>
  <si>
    <t>③</t>
  </si>
  <si>
    <t>人</t>
  </si>
  <si>
    <t>④</t>
  </si>
  <si>
    <t>5.事業の概要</t>
  </si>
  <si>
    <t>32</t>
  </si>
  <si>
    <t>道路新設事業</t>
  </si>
  <si>
    <t>6.新年度賃金見込額</t>
  </si>
  <si>
    <t>33</t>
  </si>
  <si>
    <t>舗装工事業</t>
  </si>
  <si>
    <t>1. 前年度と同額</t>
    <rPh sb="3" eb="6">
      <t>ゼンネンド</t>
    </rPh>
    <rPh sb="7" eb="8">
      <t>ドウ</t>
    </rPh>
    <rPh sb="8" eb="9">
      <t>ガク</t>
    </rPh>
    <phoneticPr fontId="2"/>
  </si>
  <si>
    <t>2. 前年度と変わる</t>
    <rPh sb="3" eb="6">
      <t>ゼンネンド</t>
    </rPh>
    <rPh sb="7" eb="8">
      <t>カ</t>
    </rPh>
    <phoneticPr fontId="2"/>
  </si>
  <si>
    <t>34</t>
  </si>
  <si>
    <t>鉄道又は軌道
新設事業</t>
  </si>
  <si>
    <t>月</t>
    <rPh sb="0" eb="1">
      <t>ガツ</t>
    </rPh>
    <phoneticPr fontId="2"/>
  </si>
  <si>
    <t>35</t>
  </si>
  <si>
    <t>建築事業</t>
  </si>
  <si>
    <t>7.延納の申請</t>
  </si>
  <si>
    <t>1. 一括納付</t>
    <rPh sb="3" eb="5">
      <t>イッカツ</t>
    </rPh>
    <rPh sb="5" eb="7">
      <t>ノウフ</t>
    </rPh>
    <phoneticPr fontId="2"/>
  </si>
  <si>
    <t>38</t>
  </si>
  <si>
    <t>既設建築物設備
工事業</t>
  </si>
  <si>
    <t>2. 分納（３回）</t>
    <rPh sb="3" eb="5">
      <t>ブンノウ</t>
    </rPh>
    <rPh sb="7" eb="8">
      <t>カイ</t>
    </rPh>
    <phoneticPr fontId="2"/>
  </si>
  <si>
    <t>361</t>
  </si>
  <si>
    <t>36</t>
  </si>
  <si>
    <t>機械装置の組立又は据付けの事業</t>
  </si>
  <si>
    <t>組立又は取付に関するもの</t>
  </si>
  <si>
    <t>*1.開始時期</t>
  </si>
  <si>
    <t>1</t>
  </si>
  <si>
    <t>362</t>
  </si>
  <si>
    <t>その他のもの</t>
  </si>
  <si>
    <t>2</t>
  </si>
  <si>
    <t>37</t>
  </si>
  <si>
    <t>その他の
建設事業</t>
  </si>
  <si>
    <t>*2.特別加入者・保険料</t>
  </si>
  <si>
    <t>　　算定基礎額の計</t>
  </si>
  <si>
    <t>計</t>
  </si>
  <si>
    <t>特別加入者</t>
  </si>
  <si>
    <t>人分</t>
  </si>
  <si>
    <t>*2</t>
  </si>
  <si>
    <t>申告済概算保険料</t>
  </si>
  <si>
    <t>保険料計</t>
  </si>
  <si>
    <t>一般拠出金</t>
  </si>
  <si>
    <t>NO</t>
    <phoneticPr fontId="2"/>
  </si>
  <si>
    <t>特別加入者の氏名</t>
  </si>
  <si>
    <t>承認された
基礎日額</t>
  </si>
  <si>
    <t>適用月数</t>
  </si>
  <si>
    <t>希望する
基礎日額</t>
  </si>
  <si>
    <t>確定</t>
  </si>
  <si>
    <t>概算</t>
  </si>
  <si>
    <t>00</t>
  </si>
  <si>
    <t>別途一括有期事業報告書の明細及び算定基礎賃金等を
上記のとおり総括して報告します。</t>
  </si>
  <si>
    <t>事務委託手数料</t>
    <rPh sb="0" eb="2">
      <t>ジム</t>
    </rPh>
    <rPh sb="2" eb="4">
      <t>イタク</t>
    </rPh>
    <rPh sb="4" eb="7">
      <t>テスウリョウ</t>
    </rPh>
    <phoneticPr fontId="2"/>
  </si>
  <si>
    <t>予備欄２</t>
    <rPh sb="0" eb="2">
      <t>ヨビ</t>
    </rPh>
    <rPh sb="2" eb="3">
      <t>ラン</t>
    </rPh>
    <phoneticPr fontId="2"/>
  </si>
  <si>
    <t>予備欄３</t>
    <rPh sb="0" eb="2">
      <t>ヨビ</t>
    </rPh>
    <rPh sb="2" eb="3">
      <t>ラン</t>
    </rPh>
    <phoneticPr fontId="2"/>
  </si>
  <si>
    <t>1期</t>
  </si>
  <si>
    <t>2期</t>
  </si>
  <si>
    <t>令和</t>
    <rPh sb="0" eb="2">
      <t>レイワ</t>
    </rPh>
    <phoneticPr fontId="2"/>
  </si>
  <si>
    <t>日</t>
  </si>
  <si>
    <t>3期</t>
  </si>
  <si>
    <t>事業主氏名</t>
  </si>
  <si>
    <t>作成者氏名</t>
  </si>
  <si>
    <t>労働局労働保険特別会計歳入徴収官 殿</t>
  </si>
  <si>
    <t>①C 平成24年4月1日～
　　　　　平成27年3月31日</t>
    <rPh sb="3" eb="5">
      <t>ヘイセイ</t>
    </rPh>
    <rPh sb="7" eb="8">
      <t>ネン</t>
    </rPh>
    <rPh sb="10" eb="11">
      <t>ニチ</t>
    </rPh>
    <rPh sb="18" eb="20">
      <t>ヘイセイ</t>
    </rPh>
    <rPh sb="22" eb="23">
      <t>ネン</t>
    </rPh>
    <rPh sb="24" eb="25">
      <t>ガツ</t>
    </rPh>
    <rPh sb="27" eb="28">
      <t>ニチ</t>
    </rPh>
    <phoneticPr fontId="2"/>
  </si>
  <si>
    <t>②B 平成27年4月1日～
　　　　　平成30年3月31日</t>
    <rPh sb="3" eb="5">
      <t>ヘイセイ</t>
    </rPh>
    <rPh sb="7" eb="8">
      <t>ネン</t>
    </rPh>
    <rPh sb="9" eb="10">
      <t>ガツ</t>
    </rPh>
    <rPh sb="11" eb="12">
      <t>ニチ</t>
    </rPh>
    <rPh sb="19" eb="21">
      <t>ヘイセイ</t>
    </rPh>
    <rPh sb="23" eb="24">
      <t>ネン</t>
    </rPh>
    <rPh sb="25" eb="26">
      <t>ガツ</t>
    </rPh>
    <rPh sb="28" eb="29">
      <t>ニチ</t>
    </rPh>
    <phoneticPr fontId="2"/>
  </si>
  <si>
    <t>③A 平成30年4月1日～
　　　　　令和6年3月31日</t>
    <rPh sb="3" eb="5">
      <t>ヘイセイ</t>
    </rPh>
    <rPh sb="7" eb="8">
      <t>ネン</t>
    </rPh>
    <rPh sb="9" eb="10">
      <t>ガツ</t>
    </rPh>
    <rPh sb="11" eb="12">
      <t>ニチ</t>
    </rPh>
    <rPh sb="19" eb="20">
      <t>レイ</t>
    </rPh>
    <rPh sb="20" eb="21">
      <t>ワ</t>
    </rPh>
    <rPh sb="22" eb="23">
      <t>ネン</t>
    </rPh>
    <rPh sb="26" eb="27">
      <t>ニチ</t>
    </rPh>
    <phoneticPr fontId="2"/>
  </si>
  <si>
    <t>④１ 令和6年4月1日～
　　　　</t>
    <rPh sb="3" eb="4">
      <t>レイ</t>
    </rPh>
    <rPh sb="4" eb="5">
      <t>ワ</t>
    </rPh>
    <rPh sb="6" eb="7">
      <t>ネン</t>
    </rPh>
    <rPh sb="8" eb="9">
      <t>ガツ</t>
    </rPh>
    <rPh sb="10" eb="11">
      <t>ニチ</t>
    </rPh>
    <phoneticPr fontId="2"/>
  </si>
  <si>
    <t>令和８</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</si>
</sst>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
    <numFmt numFmtId="177" formatCode="0000"/>
    <numFmt numFmtId="178" formatCode="#,##0_);[Red]\(#,##0\)"/>
    <numFmt numFmtId="179" formatCode="\(#,###\)"/>
    <numFmt numFmtId="180" formatCode="[$-411]ge\.m\.d;@"/>
    <numFmt numFmtId="181" formatCode="&quot;計&quot;\ #,###&quot; &quot;"/>
    <numFmt numFmtId="182" formatCode="00"/>
    <numFmt numFmtId="183" formatCode="#,##0.000"/>
    <numFmt numFmtId="184" formatCode="#,##0,"/>
    <numFmt numFmtId="185" formatCode="#,##0_ "/>
    <numFmt numFmtId="186" formatCode="#,###"/>
    <numFmt numFmtId="187" formatCode="#,##0.0_ "/>
    <numFmt numFmtId="188" formatCode="#"/>
  </numFmts>
  <fonts count="39">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
      <sz val="8"/>
      <name val="ＭＳ Ｐゴシック"/>
      <family val="3"/>
      <charset val="128"/>
    </font>
    <font>
      <sz val="6"/>
      <name val="ＭＳ Ｐ明朝"/>
      <family val="1"/>
      <charset val="128"/>
    </font>
    <font>
      <sz val="9"/>
      <name val="ＭＳ Ｐゴシック"/>
      <family val="3"/>
      <charset val="128"/>
    </font>
    <font>
      <b/>
      <sz val="12"/>
      <name val="ＭＳ Ｐ明朝"/>
      <family val="1"/>
      <charset val="128"/>
    </font>
    <font>
      <b/>
      <sz val="11"/>
      <name val="ＭＳ Ｐ明朝"/>
      <family val="1"/>
      <charset val="128"/>
    </font>
    <font>
      <sz val="10"/>
      <name val="ＭＳ Ｐゴシック"/>
      <family val="3"/>
      <charset val="128"/>
    </font>
    <font>
      <sz val="8"/>
      <color indexed="9"/>
      <name val="ＭＳ Ｐ明朝"/>
      <family val="1"/>
      <charset val="128"/>
    </font>
    <font>
      <sz val="7"/>
      <name val="ＭＳ Ｐ明朝"/>
      <family val="1"/>
      <charset val="128"/>
    </font>
    <font>
      <b/>
      <sz val="9"/>
      <color indexed="81"/>
      <name val="MS P ゴシック"/>
      <family val="3"/>
      <charset val="128"/>
    </font>
    <font>
      <b/>
      <u/>
      <sz val="9"/>
      <color indexed="81"/>
      <name val="MS P ゴシック"/>
      <family val="3"/>
      <charset val="128"/>
    </font>
    <font>
      <sz val="9"/>
      <color indexed="81"/>
      <name val="MS P ゴシック"/>
      <family val="3"/>
      <charset val="128"/>
    </font>
    <font>
      <sz val="10"/>
      <name val="ＭＳ 明朝"/>
      <family val="1"/>
      <charset val="128"/>
    </font>
  </fonts>
  <fills count="8">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FFCCFF"/>
        <bgColor indexed="64"/>
      </patternFill>
    </fill>
    <fill>
      <patternFill patternType="solid">
        <fgColor rgb="FFCCECFF"/>
        <bgColor indexed="64"/>
      </patternFill>
    </fill>
  </fills>
  <borders count="345">
    <border>
      <left/>
      <right/>
      <top/>
      <bottom/>
      <diagonal/>
    </border>
    <border>
      <left/>
      <right/>
      <top style="dotted">
        <color indexed="17"/>
      </top>
      <bottom/>
      <diagonal/>
    </border>
    <border>
      <left/>
      <right/>
      <top/>
      <bottom style="dotted">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thin">
        <color indexed="17"/>
      </right>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tted">
        <color indexed="17"/>
      </left>
      <right style="thin">
        <color indexed="17"/>
      </right>
      <top/>
      <bottom style="thin">
        <color indexed="17"/>
      </bottom>
      <diagonal/>
    </border>
    <border>
      <left style="thin">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dotted">
        <color indexed="17"/>
      </left>
      <right style="dotted">
        <color indexed="17"/>
      </right>
      <top/>
      <bottom style="thin">
        <color indexed="17"/>
      </bottom>
      <diagonal/>
    </border>
    <border>
      <left style="dotted">
        <color indexed="17"/>
      </left>
      <right/>
      <top/>
      <bottom style="thin">
        <color indexed="17"/>
      </bottom>
      <diagonal/>
    </border>
    <border>
      <left/>
      <right/>
      <top/>
      <bottom style="thin">
        <color indexed="55"/>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style="thin">
        <color indexed="64"/>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right style="thin">
        <color indexed="55"/>
      </right>
      <top style="thin">
        <color indexed="64"/>
      </top>
      <bottom style="thin">
        <color indexed="55"/>
      </bottom>
      <diagonal/>
    </border>
    <border>
      <left style="medium">
        <color indexed="64"/>
      </left>
      <right style="thin">
        <color indexed="55"/>
      </right>
      <top style="medium">
        <color indexed="64"/>
      </top>
      <bottom style="thin">
        <color indexed="55"/>
      </bottom>
      <diagonal/>
    </border>
    <border>
      <left style="thin">
        <color indexed="55"/>
      </left>
      <right style="thin">
        <color indexed="55"/>
      </right>
      <top style="medium">
        <color indexed="64"/>
      </top>
      <bottom style="thin">
        <color indexed="55"/>
      </bottom>
      <diagonal/>
    </border>
    <border>
      <left style="thin">
        <color indexed="55"/>
      </left>
      <right style="thin">
        <color indexed="64"/>
      </right>
      <top style="medium">
        <color indexed="64"/>
      </top>
      <bottom style="thin">
        <color indexed="55"/>
      </bottom>
      <diagonal/>
    </border>
    <border>
      <left style="thin">
        <color indexed="64"/>
      </left>
      <right style="thin">
        <color indexed="55"/>
      </right>
      <top style="medium">
        <color indexed="64"/>
      </top>
      <bottom style="thin">
        <color indexed="55"/>
      </bottom>
      <diagonal/>
    </border>
    <border>
      <left style="thin">
        <color indexed="55"/>
      </left>
      <right style="medium">
        <color indexed="64"/>
      </right>
      <top style="medium">
        <color indexed="64"/>
      </top>
      <bottom style="thin">
        <color indexed="55"/>
      </bottom>
      <diagonal/>
    </border>
    <border>
      <left/>
      <right/>
      <top style="medium">
        <color indexed="64"/>
      </top>
      <bottom/>
      <diagonal/>
    </border>
    <border>
      <left style="thin">
        <color indexed="64"/>
      </left>
      <right style="thin">
        <color indexed="55"/>
      </right>
      <top style="thin">
        <color indexed="55"/>
      </top>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right style="thin">
        <color indexed="55"/>
      </right>
      <top style="thin">
        <color indexed="55"/>
      </top>
      <bottom/>
      <diagonal/>
    </border>
    <border>
      <left style="medium">
        <color indexed="64"/>
      </left>
      <right style="thin">
        <color indexed="55"/>
      </right>
      <top style="thin">
        <color indexed="55"/>
      </top>
      <bottom style="thin">
        <color indexed="55"/>
      </bottom>
      <diagonal/>
    </border>
    <border>
      <left style="thin">
        <color indexed="55"/>
      </left>
      <right style="thin">
        <color indexed="64"/>
      </right>
      <top style="thin">
        <color indexed="55"/>
      </top>
      <bottom/>
      <diagonal/>
    </border>
    <border>
      <left style="thin">
        <color indexed="55"/>
      </left>
      <right style="medium">
        <color indexed="64"/>
      </right>
      <top style="thin">
        <color indexed="55"/>
      </top>
      <bottom style="thin">
        <color indexed="55"/>
      </bottom>
      <diagonal/>
    </border>
    <border>
      <left style="thin">
        <color indexed="55"/>
      </left>
      <right/>
      <top style="thin">
        <color indexed="55"/>
      </top>
      <bottom style="thin">
        <color indexed="55"/>
      </bottom>
      <diagonal/>
    </border>
    <border>
      <left style="thin">
        <color indexed="64"/>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top/>
      <bottom style="thin">
        <color indexed="55"/>
      </bottom>
      <diagonal/>
    </border>
    <border>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right style="thin">
        <color indexed="55"/>
      </right>
      <top style="thin">
        <color indexed="55"/>
      </top>
      <bottom style="thin">
        <color indexed="64"/>
      </bottom>
      <diagonal/>
    </border>
    <border>
      <left style="medium">
        <color indexed="64"/>
      </left>
      <right style="thin">
        <color indexed="55"/>
      </right>
      <top style="thin">
        <color indexed="55"/>
      </top>
      <bottom style="thin">
        <color indexed="64"/>
      </bottom>
      <diagonal/>
    </border>
    <border>
      <left style="thin">
        <color indexed="55"/>
      </left>
      <right style="medium">
        <color indexed="64"/>
      </right>
      <top style="thin">
        <color indexed="55"/>
      </top>
      <bottom style="thin">
        <color indexed="64"/>
      </bottom>
      <diagonal/>
    </border>
    <border>
      <left style="thin">
        <color indexed="64"/>
      </left>
      <right style="thin">
        <color indexed="55"/>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55"/>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55"/>
      </right>
      <top style="thin">
        <color indexed="64"/>
      </top>
      <bottom style="thin">
        <color indexed="64"/>
      </bottom>
      <diagonal/>
    </border>
    <border>
      <left style="thin">
        <color indexed="64"/>
      </left>
      <right style="thin">
        <color indexed="55"/>
      </right>
      <top/>
      <bottom style="thin">
        <color indexed="64"/>
      </bottom>
      <diagonal/>
    </border>
    <border>
      <left style="thin">
        <color indexed="55"/>
      </left>
      <right style="thin">
        <color indexed="55"/>
      </right>
      <top/>
      <bottom style="thin">
        <color indexed="64"/>
      </bottom>
      <diagonal/>
    </border>
    <border>
      <left style="thin">
        <color indexed="55"/>
      </left>
      <right style="medium">
        <color indexed="64"/>
      </right>
      <top/>
      <bottom style="thin">
        <color indexed="64"/>
      </bottom>
      <diagonal/>
    </border>
    <border>
      <left/>
      <right style="thin">
        <color indexed="55"/>
      </right>
      <top style="thin">
        <color indexed="64"/>
      </top>
      <bottom style="thin">
        <color indexed="64"/>
      </bottom>
      <diagonal/>
    </border>
    <border>
      <left style="thin">
        <color indexed="55"/>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55"/>
      </right>
      <top style="thin">
        <color indexed="64"/>
      </top>
      <bottom/>
      <diagonal/>
    </border>
    <border>
      <left style="thin">
        <color indexed="55"/>
      </left>
      <right style="thin">
        <color indexed="55"/>
      </right>
      <top style="thin">
        <color indexed="64"/>
      </top>
      <bottom/>
      <diagonal/>
    </border>
    <border>
      <left style="thin">
        <color indexed="55"/>
      </left>
      <right/>
      <top style="thin">
        <color indexed="64"/>
      </top>
      <bottom/>
      <diagonal/>
    </border>
    <border>
      <left style="medium">
        <color indexed="64"/>
      </left>
      <right style="thin">
        <color indexed="55"/>
      </right>
      <top style="thin">
        <color indexed="64"/>
      </top>
      <bottom/>
      <diagonal/>
    </border>
    <border>
      <left style="thin">
        <color indexed="55"/>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55"/>
      </left>
      <right style="medium">
        <color indexed="64"/>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left style="thin">
        <color indexed="55"/>
      </left>
      <right/>
      <top/>
      <bottom style="thin">
        <color indexed="64"/>
      </bottom>
      <diagonal/>
    </border>
    <border>
      <left style="medium">
        <color indexed="64"/>
      </left>
      <right style="thin">
        <color indexed="55"/>
      </right>
      <top/>
      <bottom style="thin">
        <color indexed="64"/>
      </bottom>
      <diagonal/>
    </border>
    <border>
      <left style="thin">
        <color indexed="55"/>
      </left>
      <right style="thin">
        <color indexed="64"/>
      </right>
      <top/>
      <bottom style="thin">
        <color indexed="64"/>
      </bottom>
      <diagonal/>
    </border>
    <border>
      <left style="thin">
        <color indexed="64"/>
      </left>
      <right style="thin">
        <color indexed="55"/>
      </right>
      <top/>
      <bottom/>
      <diagonal/>
    </border>
    <border>
      <left style="thin">
        <color indexed="55"/>
      </left>
      <right style="thin">
        <color indexed="55"/>
      </right>
      <top/>
      <bottom/>
      <diagonal/>
    </border>
    <border>
      <left style="thin">
        <color indexed="55"/>
      </left>
      <right/>
      <top/>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style="thin">
        <color indexed="55"/>
      </right>
      <top/>
      <bottom/>
      <diagonal style="thin">
        <color indexed="64"/>
      </diagonal>
    </border>
    <border diagonalUp="1">
      <left style="thin">
        <color indexed="55"/>
      </left>
      <right style="thin">
        <color indexed="55"/>
      </right>
      <top/>
      <bottom/>
      <diagonal style="thin">
        <color indexed="64"/>
      </diagonal>
    </border>
    <border diagonalUp="1">
      <left style="thin">
        <color indexed="55"/>
      </left>
      <right style="thin">
        <color indexed="64"/>
      </right>
      <top/>
      <bottom/>
      <diagonal style="thin">
        <color indexed="64"/>
      </diagonal>
    </border>
    <border>
      <left/>
      <right style="thin">
        <color indexed="55"/>
      </right>
      <top/>
      <bottom/>
      <diagonal/>
    </border>
    <border>
      <left style="thin">
        <color indexed="55"/>
      </left>
      <right style="medium">
        <color indexed="64"/>
      </right>
      <top/>
      <bottom/>
      <diagonal/>
    </border>
    <border diagonalUp="1">
      <left style="medium">
        <color indexed="64"/>
      </left>
      <right style="thin">
        <color indexed="55"/>
      </right>
      <top/>
      <bottom style="medium">
        <color indexed="64"/>
      </bottom>
      <diagonal style="thin">
        <color indexed="64"/>
      </diagonal>
    </border>
    <border diagonalUp="1">
      <left style="thin">
        <color indexed="55"/>
      </left>
      <right style="thin">
        <color indexed="55"/>
      </right>
      <top/>
      <bottom style="medium">
        <color indexed="64"/>
      </bottom>
      <diagonal style="thin">
        <color indexed="64"/>
      </diagonal>
    </border>
    <border diagonalUp="1">
      <left style="thin">
        <color indexed="55"/>
      </left>
      <right style="thin">
        <color indexed="64"/>
      </right>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55"/>
      </right>
      <top/>
      <bottom style="medium">
        <color indexed="64"/>
      </bottom>
      <diagonal/>
    </border>
    <border>
      <left style="thin">
        <color indexed="55"/>
      </left>
      <right style="thin">
        <color indexed="55"/>
      </right>
      <top/>
      <bottom style="medium">
        <color indexed="64"/>
      </bottom>
      <diagonal/>
    </border>
    <border>
      <left style="thin">
        <color indexed="55"/>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55"/>
      </left>
      <right style="thin">
        <color indexed="64"/>
      </right>
      <top/>
      <bottom/>
      <diagonal/>
    </border>
    <border>
      <left style="thin">
        <color indexed="55"/>
      </left>
      <right style="medium">
        <color indexed="64"/>
      </right>
      <top/>
      <bottom style="thin">
        <color indexed="55"/>
      </bottom>
      <diagonal/>
    </border>
    <border>
      <left style="thin">
        <color indexed="55"/>
      </left>
      <right style="medium">
        <color indexed="64"/>
      </right>
      <top style="thin">
        <color indexed="64"/>
      </top>
      <bottom style="thin">
        <color indexed="55"/>
      </bottom>
      <diagonal/>
    </border>
    <border>
      <left/>
      <right style="thin">
        <color indexed="55"/>
      </right>
      <top style="thin">
        <color indexed="64"/>
      </top>
      <bottom/>
      <diagonal/>
    </border>
    <border>
      <left style="thin">
        <color indexed="55"/>
      </left>
      <right style="medium">
        <color indexed="64"/>
      </right>
      <top style="thin">
        <color indexed="55"/>
      </top>
      <bottom/>
      <diagonal/>
    </border>
    <border>
      <left/>
      <right style="thin">
        <color indexed="55"/>
      </right>
      <top style="thin">
        <color indexed="55"/>
      </top>
      <bottom style="medium">
        <color indexed="64"/>
      </bottom>
      <diagonal/>
    </border>
    <border>
      <left style="thin">
        <color indexed="55"/>
      </left>
      <right style="thin">
        <color indexed="55"/>
      </right>
      <top style="thin">
        <color indexed="55"/>
      </top>
      <bottom style="medium">
        <color indexed="64"/>
      </bottom>
      <diagonal/>
    </border>
    <border>
      <left style="thin">
        <color indexed="55"/>
      </left>
      <right style="medium">
        <color indexed="64"/>
      </right>
      <top style="thin">
        <color indexed="55"/>
      </top>
      <bottom style="medium">
        <color indexed="64"/>
      </bottom>
      <diagonal/>
    </border>
    <border>
      <left style="thin">
        <color indexed="64"/>
      </left>
      <right style="thin">
        <color indexed="55"/>
      </right>
      <top style="thin">
        <color indexed="55"/>
      </top>
      <bottom style="medium">
        <color indexed="64"/>
      </bottom>
      <diagonal/>
    </border>
    <border>
      <left/>
      <right style="thin">
        <color indexed="55"/>
      </right>
      <top style="medium">
        <color indexed="64"/>
      </top>
      <bottom style="thin">
        <color indexed="55"/>
      </bottom>
      <diagonal/>
    </border>
    <border>
      <left/>
      <right style="thin">
        <color indexed="55"/>
      </right>
      <top style="medium">
        <color indexed="64"/>
      </top>
      <bottom style="medium">
        <color indexed="55"/>
      </bottom>
      <diagonal/>
    </border>
    <border>
      <left style="thin">
        <color indexed="55"/>
      </left>
      <right style="thin">
        <color indexed="55"/>
      </right>
      <top style="medium">
        <color indexed="64"/>
      </top>
      <bottom style="medium">
        <color indexed="55"/>
      </bottom>
      <diagonal/>
    </border>
    <border>
      <left style="thin">
        <color indexed="55"/>
      </left>
      <right/>
      <top style="medium">
        <color indexed="64"/>
      </top>
      <bottom style="medium">
        <color indexed="55"/>
      </bottom>
      <diagonal/>
    </border>
    <border>
      <left style="thin">
        <color indexed="55"/>
      </left>
      <right style="medium">
        <color indexed="64"/>
      </right>
      <top style="medium">
        <color indexed="64"/>
      </top>
      <bottom style="medium">
        <color indexed="55"/>
      </bottom>
      <diagonal/>
    </border>
    <border>
      <left/>
      <right style="thin">
        <color indexed="55"/>
      </right>
      <top style="medium">
        <color indexed="55"/>
      </top>
      <bottom style="medium">
        <color indexed="64"/>
      </bottom>
      <diagonal/>
    </border>
    <border>
      <left style="thin">
        <color indexed="55"/>
      </left>
      <right style="thin">
        <color indexed="55"/>
      </right>
      <top style="medium">
        <color indexed="55"/>
      </top>
      <bottom style="medium">
        <color indexed="64"/>
      </bottom>
      <diagonal/>
    </border>
    <border>
      <left style="thin">
        <color indexed="55"/>
      </left>
      <right/>
      <top style="medium">
        <color indexed="55"/>
      </top>
      <bottom style="medium">
        <color indexed="64"/>
      </bottom>
      <diagonal/>
    </border>
    <border>
      <left style="thin">
        <color indexed="55"/>
      </left>
      <right style="medium">
        <color indexed="64"/>
      </right>
      <top style="medium">
        <color indexed="55"/>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55"/>
      </left>
      <right/>
      <top style="thin">
        <color indexed="55"/>
      </top>
      <bottom style="medium">
        <color indexed="64"/>
      </bottom>
      <diagonal/>
    </border>
    <border>
      <left style="hair">
        <color indexed="17"/>
      </left>
      <right style="thin">
        <color indexed="17"/>
      </right>
      <top style="thin">
        <color indexed="17"/>
      </top>
      <bottom/>
      <diagonal/>
    </border>
    <border>
      <left style="hair">
        <color indexed="17"/>
      </left>
      <right style="thin">
        <color indexed="17"/>
      </right>
      <top/>
      <bottom style="thin">
        <color indexed="17"/>
      </bottom>
      <diagonal/>
    </border>
    <border>
      <left style="thin">
        <color indexed="64"/>
      </left>
      <right style="thin">
        <color indexed="55"/>
      </right>
      <top style="hair">
        <color indexed="64"/>
      </top>
      <bottom style="hair">
        <color indexed="64"/>
      </bottom>
      <diagonal/>
    </border>
    <border>
      <left style="thin">
        <color indexed="55"/>
      </left>
      <right style="thin">
        <color indexed="55"/>
      </right>
      <top style="hair">
        <color indexed="64"/>
      </top>
      <bottom style="hair">
        <color indexed="64"/>
      </bottom>
      <diagonal/>
    </border>
    <border>
      <left style="thin">
        <color indexed="55"/>
      </left>
      <right/>
      <top style="hair">
        <color indexed="64"/>
      </top>
      <bottom style="hair">
        <color indexed="64"/>
      </bottom>
      <diagonal/>
    </border>
    <border>
      <left style="medium">
        <color auto="1"/>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auto="1"/>
      </left>
      <right/>
      <top style="hair">
        <color indexed="64"/>
      </top>
      <bottom/>
      <diagonal/>
    </border>
    <border>
      <left/>
      <right style="thin">
        <color indexed="64"/>
      </right>
      <top style="hair">
        <color indexed="64"/>
      </top>
      <bottom/>
      <diagonal/>
    </border>
    <border>
      <left style="hair">
        <color indexed="17"/>
      </left>
      <right style="thin">
        <color indexed="17"/>
      </right>
      <top style="thin">
        <color indexed="17"/>
      </top>
      <bottom style="thin">
        <color indexed="17"/>
      </bottom>
      <diagonal/>
    </border>
    <border diagonalUp="1">
      <left/>
      <right/>
      <top style="hair">
        <color indexed="64"/>
      </top>
      <bottom style="hair">
        <color indexed="64"/>
      </bottom>
      <diagonal style="hair">
        <color indexed="64"/>
      </diagonal>
    </border>
    <border diagonalUp="1">
      <left style="medium">
        <color auto="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1482">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pplyAlignment="1">
      <alignment horizontal="right" vertical="center"/>
    </xf>
    <xf numFmtId="0" fontId="14" fillId="0" borderId="0" xfId="0" applyFont="1" applyAlignment="1">
      <alignment vertical="center"/>
    </xf>
    <xf numFmtId="0" fontId="4" fillId="0" borderId="1" xfId="0" applyFont="1" applyBorder="1" applyAlignment="1">
      <alignment vertical="center"/>
    </xf>
    <xf numFmtId="0" fontId="14" fillId="0" borderId="0" xfId="0" applyFont="1" applyAlignment="1">
      <alignment horizontal="right" vertical="center"/>
    </xf>
    <xf numFmtId="0" fontId="11" fillId="0" borderId="2" xfId="0" applyFont="1" applyBorder="1"/>
    <xf numFmtId="0" fontId="4" fillId="0" borderId="1" xfId="0" applyFont="1" applyBorder="1" applyAlignment="1">
      <alignment vertical="center" justifyLastLine="1"/>
    </xf>
    <xf numFmtId="0" fontId="4" fillId="0" borderId="0" xfId="0" applyFont="1" applyAlignment="1">
      <alignment horizontal="center" vertical="center"/>
    </xf>
    <xf numFmtId="0" fontId="11" fillId="0" borderId="0" xfId="0" applyFont="1" applyAlignment="1">
      <alignment vertical="center"/>
    </xf>
    <xf numFmtId="180"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right" vertical="center"/>
    </xf>
    <xf numFmtId="0" fontId="15" fillId="0" borderId="0" xfId="0" applyFont="1" applyAlignment="1">
      <alignment horizontal="distributed" vertical="center" wrapText="1"/>
    </xf>
    <xf numFmtId="49" fontId="6" fillId="0" borderId="1" xfId="0" applyNumberFormat="1" applyFont="1" applyBorder="1" applyAlignment="1">
      <alignment vertical="center"/>
    </xf>
    <xf numFmtId="49" fontId="6" fillId="0" borderId="0" xfId="0" applyNumberFormat="1" applyFont="1" applyAlignment="1">
      <alignment vertical="center"/>
    </xf>
    <xf numFmtId="38" fontId="3" fillId="0" borderId="5" xfId="1" applyFont="1" applyFill="1" applyBorder="1"/>
    <xf numFmtId="38" fontId="3" fillId="0" borderId="4" xfId="1" applyFont="1" applyFill="1" applyBorder="1"/>
    <xf numFmtId="38" fontId="11" fillId="0" borderId="8" xfId="1" applyFont="1" applyFill="1" applyBorder="1" applyAlignment="1" applyProtection="1">
      <alignment vertical="center"/>
    </xf>
    <xf numFmtId="178"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9" xfId="0" applyFont="1" applyBorder="1" applyAlignment="1">
      <alignment vertical="center"/>
    </xf>
    <xf numFmtId="0" fontId="0" fillId="0" borderId="9"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vertical="center"/>
    </xf>
    <xf numFmtId="0" fontId="11" fillId="0" borderId="101"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2" fillId="0" borderId="10" xfId="0" applyFont="1" applyBorder="1" applyAlignment="1">
      <alignment vertical="center"/>
    </xf>
    <xf numFmtId="0" fontId="12" fillId="0" borderId="10" xfId="0" applyFont="1" applyBorder="1" applyAlignment="1">
      <alignment horizontal="center" vertical="center"/>
    </xf>
    <xf numFmtId="178" fontId="12" fillId="0" borderId="10" xfId="0" applyNumberFormat="1" applyFont="1" applyBorder="1" applyAlignment="1">
      <alignment horizontal="right" vertical="center"/>
    </xf>
    <xf numFmtId="0" fontId="24" fillId="0" borderId="10" xfId="0" applyFont="1" applyBorder="1" applyAlignment="1">
      <alignment horizontal="center" vertical="center"/>
    </xf>
    <xf numFmtId="178" fontId="24" fillId="0" borderId="10" xfId="0" applyNumberFormat="1" applyFont="1" applyBorder="1" applyAlignment="1">
      <alignment horizontal="right"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102" xfId="0" applyBorder="1" applyAlignment="1">
      <alignment horizontal="center" vertical="center"/>
    </xf>
    <xf numFmtId="0" fontId="4" fillId="0" borderId="0" xfId="0" applyFont="1" applyAlignment="1">
      <alignment vertical="center" wrapText="1"/>
    </xf>
    <xf numFmtId="0" fontId="5" fillId="0" borderId="153" xfId="0" applyFont="1" applyBorder="1" applyAlignment="1">
      <alignment horizontal="left" vertical="top"/>
    </xf>
    <xf numFmtId="0" fontId="5" fillId="0" borderId="156" xfId="0" applyFont="1" applyBorder="1" applyAlignment="1">
      <alignment vertical="center"/>
    </xf>
    <xf numFmtId="0" fontId="5" fillId="0" borderId="122" xfId="0" applyFont="1" applyBorder="1" applyAlignment="1">
      <alignment vertical="center"/>
    </xf>
    <xf numFmtId="0" fontId="5" fillId="0" borderId="119" xfId="0" applyFont="1" applyBorder="1" applyAlignment="1">
      <alignment horizontal="left" vertical="top"/>
    </xf>
    <xf numFmtId="0" fontId="4" fillId="0" borderId="124" xfId="0" applyFont="1" applyBorder="1" applyAlignment="1">
      <alignment horizontal="center" vertical="center"/>
    </xf>
    <xf numFmtId="38" fontId="6" fillId="0" borderId="120" xfId="1" applyFont="1" applyFill="1" applyBorder="1" applyAlignment="1" applyProtection="1">
      <alignment horizontal="right" vertical="top" shrinkToFit="1"/>
    </xf>
    <xf numFmtId="38" fontId="6" fillId="0" borderId="124" xfId="1" applyFont="1" applyFill="1" applyBorder="1" applyAlignment="1" applyProtection="1">
      <alignment horizontal="right" vertical="top" shrinkToFit="1"/>
    </xf>
    <xf numFmtId="178" fontId="12" fillId="0" borderId="119" xfId="1" applyNumberFormat="1" applyFont="1" applyFill="1" applyBorder="1" applyAlignment="1" applyProtection="1">
      <alignment vertical="center" shrinkToFit="1"/>
    </xf>
    <xf numFmtId="178" fontId="12" fillId="0" borderId="120" xfId="1" applyNumberFormat="1" applyFont="1" applyFill="1" applyBorder="1" applyAlignment="1" applyProtection="1">
      <alignment vertical="center" shrinkToFit="1"/>
    </xf>
    <xf numFmtId="0" fontId="14" fillId="0" borderId="0" xfId="0" applyFont="1" applyAlignment="1">
      <alignment horizontal="left" vertical="center"/>
    </xf>
    <xf numFmtId="0" fontId="11" fillId="0" borderId="105" xfId="0" applyFont="1" applyBorder="1" applyAlignment="1">
      <alignment vertical="center"/>
    </xf>
    <xf numFmtId="0" fontId="8" fillId="0" borderId="0" xfId="0" applyFont="1" applyAlignment="1">
      <alignment vertical="center" wrapText="1"/>
    </xf>
    <xf numFmtId="0" fontId="0" fillId="0" borderId="105" xfId="0" applyBorder="1" applyAlignment="1">
      <alignment horizontal="center" vertical="center"/>
    </xf>
    <xf numFmtId="0" fontId="12" fillId="0" borderId="152" xfId="0" applyFont="1" applyBorder="1" applyAlignment="1">
      <alignment horizontal="center" vertical="center"/>
    </xf>
    <xf numFmtId="0" fontId="12" fillId="0" borderId="147" xfId="0" applyFont="1" applyBorder="1" applyAlignment="1">
      <alignment horizontal="center" vertical="center"/>
    </xf>
    <xf numFmtId="0" fontId="11" fillId="0" borderId="170" xfId="0" applyFont="1" applyBorder="1" applyAlignment="1">
      <alignment horizontal="center" vertical="center"/>
    </xf>
    <xf numFmtId="0" fontId="11" fillId="0" borderId="148" xfId="0" applyFont="1" applyBorder="1" applyAlignment="1">
      <alignment horizontal="center" vertical="center"/>
    </xf>
    <xf numFmtId="0" fontId="4" fillId="0" borderId="120" xfId="0" applyFont="1" applyBorder="1" applyAlignment="1">
      <alignment horizontal="center" vertical="center"/>
    </xf>
    <xf numFmtId="0" fontId="11" fillId="0" borderId="142" xfId="0" applyFont="1" applyBorder="1" applyAlignment="1">
      <alignment horizontal="center" vertical="center"/>
    </xf>
    <xf numFmtId="0" fontId="11" fillId="0" borderId="152" xfId="0" applyFont="1" applyBorder="1" applyAlignment="1">
      <alignment horizontal="center" vertical="center"/>
    </xf>
    <xf numFmtId="178" fontId="12" fillId="0" borderId="152" xfId="0" applyNumberFormat="1" applyFont="1" applyBorder="1" applyAlignment="1">
      <alignment horizontal="right" vertical="center"/>
    </xf>
    <xf numFmtId="0" fontId="11" fillId="0" borderId="170" xfId="0" applyFont="1" applyBorder="1" applyAlignment="1">
      <alignment vertical="center"/>
    </xf>
    <xf numFmtId="0" fontId="11" fillId="0" borderId="148" xfId="0" applyFont="1" applyBorder="1" applyAlignment="1">
      <alignment vertical="center"/>
    </xf>
    <xf numFmtId="0" fontId="11" fillId="0" borderId="147" xfId="0" applyFont="1" applyBorder="1" applyAlignment="1">
      <alignment vertical="center"/>
    </xf>
    <xf numFmtId="0" fontId="11" fillId="0" borderId="141" xfId="0" applyFont="1" applyBorder="1" applyAlignment="1">
      <alignment horizontal="center" vertical="center"/>
    </xf>
    <xf numFmtId="0" fontId="11" fillId="0" borderId="150" xfId="0" applyFont="1" applyBorder="1" applyAlignment="1">
      <alignment vertical="center"/>
    </xf>
    <xf numFmtId="0" fontId="11" fillId="0" borderId="171" xfId="0" applyFont="1" applyBorder="1" applyAlignment="1">
      <alignment vertical="center"/>
    </xf>
    <xf numFmtId="0" fontId="11" fillId="0" borderId="172" xfId="0" applyFont="1" applyBorder="1" applyAlignment="1">
      <alignment vertical="center"/>
    </xf>
    <xf numFmtId="0" fontId="3" fillId="0" borderId="152" xfId="0" applyFont="1" applyBorder="1" applyAlignment="1">
      <alignment horizontal="center" vertical="center"/>
    </xf>
    <xf numFmtId="178" fontId="24" fillId="0" borderId="152" xfId="0" applyNumberFormat="1" applyFont="1" applyBorder="1" applyAlignment="1">
      <alignment horizontal="right" vertical="center"/>
    </xf>
    <xf numFmtId="178" fontId="24" fillId="0" borderId="144" xfId="0" applyNumberFormat="1" applyFont="1" applyBorder="1" applyAlignment="1">
      <alignment horizontal="right" vertical="center"/>
    </xf>
    <xf numFmtId="0" fontId="24" fillId="0" borderId="143" xfId="0" applyFont="1" applyBorder="1" applyAlignment="1">
      <alignment horizontal="center" vertical="center"/>
    </xf>
    <xf numFmtId="178" fontId="24" fillId="0" borderId="143" xfId="0" applyNumberFormat="1" applyFont="1" applyBorder="1" applyAlignment="1">
      <alignment horizontal="right" vertical="center"/>
    </xf>
    <xf numFmtId="0" fontId="3" fillId="0" borderId="143" xfId="0" applyFont="1" applyBorder="1" applyAlignment="1">
      <alignment horizontal="center" vertical="center"/>
    </xf>
    <xf numFmtId="0" fontId="11" fillId="0" borderId="173" xfId="0" applyFont="1" applyBorder="1" applyAlignment="1">
      <alignment vertical="center"/>
    </xf>
    <xf numFmtId="0" fontId="11" fillId="0" borderId="171" xfId="0" applyFont="1" applyBorder="1" applyAlignment="1">
      <alignment horizontal="center" vertical="center"/>
    </xf>
    <xf numFmtId="0" fontId="11" fillId="0" borderId="149" xfId="0" applyFont="1" applyBorder="1" applyAlignment="1">
      <alignment vertical="center"/>
    </xf>
    <xf numFmtId="0" fontId="11" fillId="0" borderId="150" xfId="0" applyFont="1" applyBorder="1" applyAlignment="1">
      <alignment horizontal="center" vertical="center"/>
    </xf>
    <xf numFmtId="178" fontId="12" fillId="0" borderId="109" xfId="0" applyNumberFormat="1" applyFont="1" applyBorder="1" applyAlignment="1">
      <alignment horizontal="right" vertical="center"/>
    </xf>
    <xf numFmtId="0" fontId="11" fillId="0" borderId="174" xfId="0" applyFont="1" applyBorder="1" applyAlignment="1">
      <alignment vertical="center"/>
    </xf>
    <xf numFmtId="0" fontId="11" fillId="0" borderId="151" xfId="0" applyFont="1" applyBorder="1" applyAlignment="1">
      <alignment vertical="center"/>
    </xf>
    <xf numFmtId="0" fontId="6" fillId="0" borderId="123" xfId="0" applyFont="1" applyBorder="1" applyAlignment="1">
      <alignment horizontal="center" vertical="center"/>
    </xf>
    <xf numFmtId="49" fontId="12" fillId="0" borderId="0" xfId="0" applyNumberFormat="1" applyFont="1" applyAlignment="1">
      <alignment horizontal="center" vertical="center"/>
    </xf>
    <xf numFmtId="38" fontId="18" fillId="0" borderId="5" xfId="1" applyFont="1" applyFill="1" applyBorder="1" applyAlignment="1">
      <alignment horizontal="center" vertical="top"/>
    </xf>
    <xf numFmtId="0" fontId="7" fillId="0" borderId="175" xfId="0" applyFont="1" applyBorder="1" applyAlignment="1">
      <alignment vertical="center"/>
    </xf>
    <xf numFmtId="0" fontId="0" fillId="0" borderId="191" xfId="0" applyBorder="1" applyAlignment="1">
      <alignment horizontal="center" vertical="center"/>
    </xf>
    <xf numFmtId="0" fontId="11" fillId="0" borderId="192" xfId="0" applyFont="1" applyBorder="1" applyAlignment="1">
      <alignment horizontal="center" vertical="center"/>
    </xf>
    <xf numFmtId="178" fontId="12" fillId="0" borderId="192" xfId="0" applyNumberFormat="1" applyFont="1" applyBorder="1" applyAlignment="1">
      <alignment horizontal="right" vertical="center"/>
    </xf>
    <xf numFmtId="0" fontId="24" fillId="0" borderId="192" xfId="0" applyFont="1" applyBorder="1" applyAlignment="1">
      <alignment horizontal="center" vertical="center"/>
    </xf>
    <xf numFmtId="0" fontId="3" fillId="0" borderId="175" xfId="0" applyFont="1" applyBorder="1" applyAlignment="1">
      <alignment vertical="center"/>
    </xf>
    <xf numFmtId="0" fontId="4" fillId="0" borderId="175" xfId="0" applyFont="1" applyBorder="1" applyAlignment="1">
      <alignment vertical="center"/>
    </xf>
    <xf numFmtId="0" fontId="11" fillId="0" borderId="175" xfId="0" applyFont="1" applyBorder="1" applyAlignment="1">
      <alignment vertical="center"/>
    </xf>
    <xf numFmtId="0" fontId="4" fillId="0" borderId="175" xfId="0" applyFont="1" applyBorder="1" applyAlignment="1">
      <alignment horizontal="center" vertical="center"/>
    </xf>
    <xf numFmtId="0" fontId="24" fillId="0" borderId="0" xfId="0" applyFont="1" applyAlignment="1">
      <alignment horizontal="center" vertical="center"/>
    </xf>
    <xf numFmtId="178" fontId="24" fillId="0" borderId="0" xfId="0" applyNumberFormat="1" applyFont="1" applyAlignment="1">
      <alignment horizontal="right" vertical="center"/>
    </xf>
    <xf numFmtId="0" fontId="1" fillId="0" borderId="0" xfId="0" applyFont="1" applyAlignment="1" applyProtection="1">
      <alignment shrinkToFit="1"/>
      <protection locked="0"/>
    </xf>
    <xf numFmtId="178" fontId="12" fillId="0" borderId="0" xfId="1" applyNumberFormat="1" applyFont="1" applyFill="1" applyBorder="1" applyAlignment="1" applyProtection="1">
      <alignment vertical="center" shrinkToFit="1"/>
      <protection locked="0"/>
    </xf>
    <xf numFmtId="38" fontId="6" fillId="0" borderId="120" xfId="1" applyFont="1" applyFill="1" applyBorder="1" applyAlignment="1">
      <alignment horizontal="right" vertical="top" shrinkToFit="1"/>
    </xf>
    <xf numFmtId="38" fontId="13" fillId="0" borderId="119" xfId="1" applyFont="1" applyFill="1" applyBorder="1" applyAlignment="1">
      <alignment shrinkToFit="1"/>
    </xf>
    <xf numFmtId="38" fontId="13" fillId="0" borderId="120" xfId="1" applyFont="1" applyFill="1" applyBorder="1" applyAlignment="1">
      <alignment shrinkToFit="1"/>
    </xf>
    <xf numFmtId="38" fontId="6" fillId="0" borderId="124" xfId="1" applyFont="1" applyFill="1" applyBorder="1" applyAlignment="1">
      <alignment horizontal="right" vertical="top" shrinkToFit="1"/>
    </xf>
    <xf numFmtId="179" fontId="12" fillId="0" borderId="119" xfId="1" applyNumberFormat="1" applyFont="1" applyFill="1" applyBorder="1" applyAlignment="1" applyProtection="1">
      <alignment vertical="center" shrinkToFit="1"/>
      <protection locked="0"/>
    </xf>
    <xf numFmtId="179" fontId="12" fillId="0" borderId="120" xfId="1" applyNumberFormat="1" applyFont="1" applyFill="1" applyBorder="1" applyAlignment="1" applyProtection="1">
      <alignment vertical="center" shrinkToFit="1"/>
      <protection locked="0"/>
    </xf>
    <xf numFmtId="179" fontId="12" fillId="0" borderId="124" xfId="1" applyNumberFormat="1" applyFont="1" applyFill="1" applyBorder="1" applyAlignment="1" applyProtection="1">
      <alignment vertical="center" shrinkToFit="1"/>
      <protection locked="0"/>
    </xf>
    <xf numFmtId="178" fontId="12" fillId="0" borderId="177" xfId="1" applyNumberFormat="1" applyFont="1" applyFill="1" applyBorder="1" applyAlignment="1" applyProtection="1">
      <alignment vertical="center" shrinkToFit="1"/>
      <protection locked="0"/>
    </xf>
    <xf numFmtId="178" fontId="12" fillId="0" borderId="175" xfId="1" applyNumberFormat="1" applyFont="1" applyFill="1" applyBorder="1" applyAlignment="1" applyProtection="1">
      <alignment vertical="center" shrinkToFit="1"/>
      <protection locked="0"/>
    </xf>
    <xf numFmtId="178" fontId="12" fillId="0" borderId="178" xfId="1" applyNumberFormat="1" applyFont="1" applyFill="1" applyBorder="1" applyAlignment="1">
      <alignment vertical="center" shrinkToFit="1"/>
    </xf>
    <xf numFmtId="179" fontId="12" fillId="0" borderId="124" xfId="1" applyNumberFormat="1" applyFont="1" applyFill="1" applyBorder="1" applyAlignment="1">
      <alignment vertical="center" shrinkToFit="1"/>
    </xf>
    <xf numFmtId="178" fontId="12" fillId="0" borderId="178" xfId="1" applyNumberFormat="1" applyFont="1" applyFill="1" applyBorder="1" applyAlignment="1" applyProtection="1">
      <alignment vertical="center" shrinkToFit="1"/>
      <protection locked="0"/>
    </xf>
    <xf numFmtId="178" fontId="12" fillId="0" borderId="119" xfId="1" applyNumberFormat="1" applyFont="1" applyFill="1" applyBorder="1" applyAlignment="1" applyProtection="1">
      <alignment vertical="center" shrinkToFit="1"/>
      <protection locked="0"/>
    </xf>
    <xf numFmtId="178" fontId="12" fillId="0" borderId="120" xfId="1" applyNumberFormat="1" applyFont="1" applyFill="1" applyBorder="1" applyAlignment="1" applyProtection="1">
      <alignment vertical="center" shrinkToFit="1"/>
      <protection locked="0"/>
    </xf>
    <xf numFmtId="178" fontId="4" fillId="0" borderId="120" xfId="1" applyNumberFormat="1" applyFont="1" applyFill="1" applyBorder="1" applyAlignment="1" applyProtection="1">
      <alignment vertical="center" shrinkToFit="1"/>
      <protection locked="0"/>
    </xf>
    <xf numFmtId="178" fontId="12" fillId="0" borderId="124" xfId="1" applyNumberFormat="1" applyFont="1" applyFill="1" applyBorder="1" applyAlignment="1" applyProtection="1">
      <alignment vertical="center" shrinkToFit="1"/>
      <protection locked="0"/>
    </xf>
    <xf numFmtId="178" fontId="12" fillId="0" borderId="125" xfId="1" applyNumberFormat="1" applyFont="1" applyFill="1" applyBorder="1" applyAlignment="1" applyProtection="1">
      <alignment vertical="center" shrinkToFit="1"/>
      <protection locked="0"/>
    </xf>
    <xf numFmtId="178" fontId="12" fillId="0" borderId="145" xfId="1" applyNumberFormat="1" applyFont="1" applyFill="1" applyBorder="1" applyAlignment="1" applyProtection="1">
      <alignment vertical="center" shrinkToFit="1"/>
      <protection locked="0"/>
    </xf>
    <xf numFmtId="179" fontId="12" fillId="0" borderId="145" xfId="1" applyNumberFormat="1" applyFont="1" applyFill="1" applyBorder="1" applyAlignment="1" applyProtection="1">
      <alignment vertical="center" shrinkToFit="1"/>
      <protection locked="0"/>
    </xf>
    <xf numFmtId="38" fontId="4" fillId="0" borderId="124" xfId="1" applyFont="1" applyFill="1" applyBorder="1" applyAlignment="1">
      <alignment horizontal="right" vertical="top" shrinkToFit="1"/>
    </xf>
    <xf numFmtId="179" fontId="11" fillId="0" borderId="124" xfId="1" applyNumberFormat="1" applyFont="1" applyFill="1" applyBorder="1" applyAlignment="1" applyProtection="1">
      <alignment vertical="center" shrinkToFit="1"/>
      <protection locked="0"/>
    </xf>
    <xf numFmtId="178" fontId="11" fillId="0" borderId="119" xfId="1" applyNumberFormat="1" applyFont="1" applyFill="1" applyBorder="1" applyAlignment="1" applyProtection="1">
      <alignment vertical="center" shrinkToFit="1"/>
      <protection locked="0"/>
    </xf>
    <xf numFmtId="178" fontId="11" fillId="0" borderId="120" xfId="1" applyNumberFormat="1" applyFont="1" applyFill="1" applyBorder="1" applyAlignment="1" applyProtection="1">
      <alignment vertical="center" shrinkToFit="1"/>
      <protection locked="0"/>
    </xf>
    <xf numFmtId="178" fontId="3" fillId="0" borderId="120" xfId="1" applyNumberFormat="1" applyFont="1" applyFill="1" applyBorder="1" applyAlignment="1" applyProtection="1">
      <alignment vertical="center" shrinkToFit="1"/>
      <protection locked="0"/>
    </xf>
    <xf numFmtId="179" fontId="11" fillId="0" borderId="145" xfId="1" applyNumberFormat="1" applyFont="1" applyFill="1" applyBorder="1" applyAlignment="1" applyProtection="1">
      <alignment vertical="center" shrinkToFit="1"/>
      <protection locked="0"/>
    </xf>
    <xf numFmtId="178" fontId="11" fillId="0" borderId="178" xfId="1" applyNumberFormat="1" applyFont="1" applyFill="1" applyBorder="1" applyAlignment="1" applyProtection="1">
      <alignment vertical="center" shrinkToFit="1"/>
      <protection locked="0"/>
    </xf>
    <xf numFmtId="178" fontId="11" fillId="0" borderId="177" xfId="1" applyNumberFormat="1" applyFont="1" applyFill="1" applyBorder="1" applyAlignment="1" applyProtection="1">
      <alignment vertical="center" shrinkToFit="1"/>
      <protection locked="0"/>
    </xf>
    <xf numFmtId="178" fontId="11" fillId="0" borderId="175" xfId="1" applyNumberFormat="1" applyFont="1" applyFill="1" applyBorder="1" applyAlignment="1" applyProtection="1">
      <alignment vertical="center" shrinkToFit="1"/>
      <protection locked="0"/>
    </xf>
    <xf numFmtId="1" fontId="11" fillId="0" borderId="120" xfId="0" applyNumberFormat="1" applyFont="1" applyBorder="1" applyAlignment="1">
      <alignment vertical="center"/>
    </xf>
    <xf numFmtId="1" fontId="11" fillId="0" borderId="175" xfId="0" applyNumberFormat="1" applyFont="1" applyBorder="1" applyAlignment="1">
      <alignment vertical="center"/>
    </xf>
    <xf numFmtId="1" fontId="11" fillId="0" borderId="0" xfId="0" applyNumberFormat="1" applyFont="1" applyAlignment="1">
      <alignment vertical="center"/>
    </xf>
    <xf numFmtId="178" fontId="11" fillId="0" borderId="125" xfId="1" applyNumberFormat="1" applyFont="1" applyFill="1" applyBorder="1" applyAlignment="1" applyProtection="1">
      <alignment vertical="center" shrinkToFit="1"/>
    </xf>
    <xf numFmtId="178" fontId="11" fillId="0" borderId="0" xfId="1" applyNumberFormat="1" applyFont="1" applyFill="1" applyBorder="1" applyAlignment="1" applyProtection="1">
      <alignment vertical="center" shrinkToFit="1"/>
    </xf>
    <xf numFmtId="178" fontId="3" fillId="0" borderId="120" xfId="1" applyNumberFormat="1" applyFont="1" applyFill="1" applyBorder="1" applyAlignment="1" applyProtection="1">
      <alignment vertical="center" shrinkToFit="1"/>
    </xf>
    <xf numFmtId="178" fontId="11" fillId="0" borderId="119" xfId="1" applyNumberFormat="1" applyFont="1" applyFill="1" applyBorder="1" applyAlignment="1" applyProtection="1">
      <alignment vertical="center" shrinkToFit="1"/>
    </xf>
    <xf numFmtId="178" fontId="11" fillId="0" borderId="120" xfId="1" applyNumberFormat="1" applyFont="1" applyFill="1" applyBorder="1" applyAlignment="1" applyProtection="1">
      <alignment vertical="center" shrinkToFit="1"/>
    </xf>
    <xf numFmtId="178" fontId="3" fillId="0" borderId="0" xfId="1" applyNumberFormat="1" applyFont="1" applyFill="1" applyBorder="1" applyAlignment="1" applyProtection="1">
      <alignment vertical="center" shrinkToFit="1"/>
    </xf>
    <xf numFmtId="0" fontId="11" fillId="0" borderId="120" xfId="0" applyFont="1" applyBorder="1" applyAlignment="1" applyProtection="1">
      <alignment horizontal="center" vertical="center" shrinkToFit="1"/>
      <protection locked="0"/>
    </xf>
    <xf numFmtId="0" fontId="19" fillId="0" borderId="0" xfId="0" applyFont="1" applyAlignment="1">
      <alignment horizontal="center"/>
    </xf>
    <xf numFmtId="0" fontId="19" fillId="0" borderId="0" xfId="0" applyFont="1"/>
    <xf numFmtId="0" fontId="19" fillId="0" borderId="0" xfId="0" applyFont="1" applyAlignment="1">
      <alignment vertical="center"/>
    </xf>
    <xf numFmtId="0" fontId="29" fillId="0" borderId="0" xfId="0" applyFont="1" applyAlignment="1" applyProtection="1">
      <alignment vertical="center"/>
      <protection locked="0"/>
    </xf>
    <xf numFmtId="0" fontId="33" fillId="0" borderId="0" xfId="0" applyFont="1" applyProtection="1">
      <protection locked="0"/>
    </xf>
    <xf numFmtId="49" fontId="33" fillId="3" borderId="0" xfId="0" applyNumberFormat="1" applyFont="1" applyFill="1"/>
    <xf numFmtId="0" fontId="19" fillId="0" borderId="199" xfId="0" applyFont="1" applyBorder="1" applyAlignment="1">
      <alignment vertical="top"/>
    </xf>
    <xf numFmtId="0" fontId="19" fillId="0" borderId="199" xfId="0" applyFont="1" applyBorder="1"/>
    <xf numFmtId="0" fontId="19" fillId="0" borderId="254" xfId="0" applyFont="1" applyBorder="1"/>
    <xf numFmtId="0" fontId="33" fillId="3" borderId="0" xfId="0" applyFont="1" applyFill="1"/>
    <xf numFmtId="0" fontId="19" fillId="0" borderId="0" xfId="0" applyFont="1" applyAlignment="1">
      <alignment vertical="top"/>
    </xf>
    <xf numFmtId="0" fontId="19" fillId="0" borderId="9" xfId="0" applyFont="1" applyBorder="1"/>
    <xf numFmtId="0" fontId="19" fillId="0" borderId="105" xfId="0" applyFont="1" applyBorder="1"/>
    <xf numFmtId="0" fontId="19" fillId="0" borderId="142" xfId="0" applyFont="1" applyBorder="1"/>
    <xf numFmtId="0" fontId="29" fillId="0" borderId="199" xfId="0" applyFont="1" applyBorder="1" applyProtection="1">
      <protection locked="0"/>
    </xf>
    <xf numFmtId="0" fontId="19" fillId="0" borderId="200" xfId="0" applyFont="1" applyBorder="1"/>
    <xf numFmtId="0" fontId="19" fillId="0" borderId="102" xfId="0" applyFont="1" applyBorder="1"/>
    <xf numFmtId="0" fontId="19" fillId="0" borderId="191" xfId="0" applyFont="1" applyBorder="1"/>
    <xf numFmtId="0" fontId="19" fillId="0" borderId="190" xfId="0" applyFont="1" applyBorder="1"/>
    <xf numFmtId="0" fontId="19" fillId="0" borderId="9" xfId="0" applyFont="1" applyBorder="1" applyAlignment="1">
      <alignment vertical="top"/>
    </xf>
    <xf numFmtId="0" fontId="19" fillId="0" borderId="105" xfId="0" applyFont="1" applyBorder="1" applyAlignment="1">
      <alignment vertical="top"/>
    </xf>
    <xf numFmtId="0" fontId="29" fillId="0" borderId="0" xfId="0" applyFont="1" applyProtection="1">
      <protection locked="0"/>
    </xf>
    <xf numFmtId="0" fontId="28" fillId="0" borderId="0" xfId="0" applyFont="1"/>
    <xf numFmtId="0" fontId="28" fillId="0" borderId="105"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185" fontId="29" fillId="0" borderId="0" xfId="0" applyNumberFormat="1" applyFont="1" applyAlignment="1" applyProtection="1">
      <alignment horizontal="right"/>
      <protection locked="0"/>
    </xf>
    <xf numFmtId="185" fontId="19" fillId="0" borderId="0" xfId="0" applyNumberFormat="1" applyFont="1"/>
    <xf numFmtId="0" fontId="28" fillId="0" borderId="0" xfId="0" applyFont="1" applyAlignment="1">
      <alignment shrinkToFit="1"/>
    </xf>
    <xf numFmtId="0" fontId="2" fillId="0" borderId="0" xfId="0" applyFont="1"/>
    <xf numFmtId="0" fontId="28" fillId="0" borderId="9" xfId="0" applyFont="1" applyBorder="1"/>
    <xf numFmtId="0" fontId="0" fillId="0" borderId="9" xfId="0" applyBorder="1" applyAlignment="1">
      <alignment vertical="center"/>
    </xf>
    <xf numFmtId="0" fontId="0" fillId="0" borderId="0" xfId="0" applyAlignment="1">
      <alignment vertical="center"/>
    </xf>
    <xf numFmtId="0" fontId="19" fillId="0" borderId="255" xfId="0" applyFont="1" applyBorder="1"/>
    <xf numFmtId="0" fontId="19" fillId="0" borderId="256" xfId="0" applyFont="1" applyBorder="1"/>
    <xf numFmtId="0" fontId="19" fillId="0" borderId="257" xfId="0" applyFont="1" applyBorder="1"/>
    <xf numFmtId="0" fontId="19" fillId="0" borderId="0" xfId="0" quotePrefix="1" applyFont="1"/>
    <xf numFmtId="0" fontId="28" fillId="0" borderId="0" xfId="0" applyFont="1" applyAlignment="1">
      <alignment vertical="center" wrapText="1"/>
    </xf>
    <xf numFmtId="0" fontId="28" fillId="0" borderId="0" xfId="0" applyFont="1" applyAlignment="1">
      <alignment vertical="center"/>
    </xf>
    <xf numFmtId="49" fontId="28" fillId="0" borderId="0" xfId="0" applyNumberFormat="1" applyFont="1"/>
    <xf numFmtId="0" fontId="28" fillId="0" borderId="105" xfId="0" applyFont="1" applyBorder="1"/>
    <xf numFmtId="0" fontId="28" fillId="0" borderId="201" xfId="0" applyFont="1" applyBorder="1"/>
    <xf numFmtId="0" fontId="19" fillId="0" borderId="0" xfId="0" applyFont="1" applyProtection="1">
      <protection locked="0"/>
    </xf>
    <xf numFmtId="0" fontId="11" fillId="0" borderId="119" xfId="0" applyFont="1" applyBorder="1" applyAlignment="1" applyProtection="1">
      <alignment horizontal="center" vertical="center" shrinkToFit="1"/>
      <protection locked="0"/>
    </xf>
    <xf numFmtId="38" fontId="3" fillId="0" borderId="120" xfId="1" applyFont="1" applyFill="1" applyBorder="1" applyAlignment="1">
      <alignment horizontal="right" vertical="top" shrinkToFit="1"/>
    </xf>
    <xf numFmtId="0" fontId="11" fillId="0" borderId="177" xfId="0" applyFont="1" applyBorder="1" applyAlignment="1" applyProtection="1">
      <alignment horizontal="center" vertical="center" shrinkToFit="1"/>
      <protection locked="0"/>
    </xf>
    <xf numFmtId="178" fontId="3" fillId="0" borderId="120" xfId="1" applyNumberFormat="1" applyFont="1" applyFill="1" applyBorder="1" applyAlignment="1">
      <alignment vertical="center" shrinkToFit="1"/>
    </xf>
    <xf numFmtId="178" fontId="11" fillId="0" borderId="119" xfId="1" applyNumberFormat="1" applyFont="1" applyFill="1" applyBorder="1" applyAlignment="1">
      <alignment vertical="center" shrinkToFit="1"/>
    </xf>
    <xf numFmtId="178" fontId="11" fillId="0" borderId="120" xfId="1" applyNumberFormat="1" applyFont="1" applyFill="1" applyBorder="1" applyAlignment="1">
      <alignment vertical="center" shrinkToFit="1"/>
    </xf>
    <xf numFmtId="178" fontId="3" fillId="0" borderId="124" xfId="1" applyNumberFormat="1" applyFont="1" applyFill="1" applyBorder="1" applyAlignment="1">
      <alignment vertical="center" shrinkToFit="1"/>
    </xf>
    <xf numFmtId="178" fontId="3" fillId="0" borderId="0" xfId="1" applyNumberFormat="1" applyFont="1" applyFill="1" applyBorder="1" applyAlignment="1">
      <alignment vertical="center" shrinkToFit="1"/>
    </xf>
    <xf numFmtId="178" fontId="11" fillId="0" borderId="125" xfId="1" applyNumberFormat="1" applyFont="1" applyFill="1" applyBorder="1" applyAlignment="1">
      <alignment vertical="center" shrinkToFit="1"/>
    </xf>
    <xf numFmtId="178" fontId="11" fillId="0" borderId="0" xfId="1" applyNumberFormat="1" applyFont="1" applyFill="1" applyBorder="1" applyAlignment="1">
      <alignment vertical="center" shrinkToFit="1"/>
    </xf>
    <xf numFmtId="178" fontId="3" fillId="0" borderId="145" xfId="1" applyNumberFormat="1" applyFont="1" applyFill="1" applyBorder="1" applyAlignment="1">
      <alignment vertical="center" shrinkToFit="1"/>
    </xf>
    <xf numFmtId="0" fontId="12" fillId="0" borderId="0" xfId="0" applyFont="1"/>
    <xf numFmtId="0" fontId="11" fillId="0" borderId="175" xfId="0" applyFont="1" applyBorder="1" applyAlignment="1" applyProtection="1">
      <alignment horizontal="center" vertical="center" shrinkToFit="1"/>
      <protection locked="0"/>
    </xf>
    <xf numFmtId="1" fontId="11" fillId="0" borderId="120" xfId="0" applyNumberFormat="1" applyFont="1" applyBorder="1" applyAlignment="1" applyProtection="1">
      <alignment horizontal="center" vertical="center" shrinkToFit="1"/>
      <protection locked="0"/>
    </xf>
    <xf numFmtId="1" fontId="11" fillId="0" borderId="0" xfId="0" applyNumberFormat="1" applyFont="1" applyAlignment="1" applyProtection="1">
      <alignment horizontal="center" vertical="center" shrinkToFit="1"/>
      <protection locked="0"/>
    </xf>
    <xf numFmtId="0" fontId="4" fillId="0" borderId="18" xfId="0" applyFont="1" applyBorder="1" applyAlignment="1">
      <alignment horizontal="center" vertical="center"/>
    </xf>
    <xf numFmtId="0" fontId="6" fillId="0" borderId="0" xfId="0" applyFont="1" applyAlignment="1">
      <alignment horizontal="center" vertical="center"/>
    </xf>
    <xf numFmtId="0" fontId="3" fillId="0" borderId="0" xfId="0" applyFont="1"/>
    <xf numFmtId="0" fontId="5" fillId="0" borderId="0" xfId="0" applyFont="1"/>
    <xf numFmtId="0" fontId="17" fillId="0" borderId="0" xfId="0" applyFont="1" applyAlignment="1">
      <alignment vertical="center" wrapText="1"/>
    </xf>
    <xf numFmtId="0" fontId="15" fillId="0" borderId="0" xfId="0" applyFont="1" applyAlignment="1">
      <alignment vertical="center" wrapText="1"/>
    </xf>
    <xf numFmtId="0" fontId="4" fillId="0" borderId="125" xfId="0" applyFont="1" applyBorder="1" applyAlignment="1">
      <alignment horizontal="center" vertical="center"/>
    </xf>
    <xf numFmtId="0" fontId="16" fillId="0" borderId="0" xfId="0" applyFont="1"/>
    <xf numFmtId="0" fontId="16" fillId="0" borderId="0" xfId="0" applyFont="1" applyAlignment="1">
      <alignment horizontal="center"/>
    </xf>
    <xf numFmtId="0" fontId="16" fillId="0" borderId="6" xfId="0" applyFont="1" applyBorder="1" applyAlignment="1">
      <alignment horizontal="center" vertical="top"/>
    </xf>
    <xf numFmtId="0" fontId="16" fillId="0" borderId="7" xfId="0" applyFont="1" applyBorder="1" applyAlignment="1">
      <alignment horizontal="center" vertical="top"/>
    </xf>
    <xf numFmtId="0" fontId="3" fillId="0" borderId="3" xfId="0" applyFont="1" applyBorder="1"/>
    <xf numFmtId="0" fontId="16" fillId="0" borderId="0" xfId="0" applyFont="1" applyAlignment="1">
      <alignment horizontal="center" vertical="top"/>
    </xf>
    <xf numFmtId="0" fontId="3" fillId="0" borderId="0" xfId="0" applyFont="1" applyAlignment="1">
      <alignment horizontal="center" vertical="top"/>
    </xf>
    <xf numFmtId="0" fontId="3" fillId="0" borderId="8" xfId="0" applyFont="1" applyBorder="1"/>
    <xf numFmtId="0" fontId="16" fillId="0" borderId="29" xfId="0" applyFont="1" applyBorder="1" applyAlignment="1">
      <alignment horizontal="center" vertical="top"/>
    </xf>
    <xf numFmtId="38" fontId="3" fillId="0" borderId="145" xfId="1" applyFont="1" applyFill="1" applyBorder="1"/>
    <xf numFmtId="0" fontId="3" fillId="0" borderId="6" xfId="0" applyFont="1" applyBorder="1"/>
    <xf numFmtId="0" fontId="3" fillId="0" borderId="7" xfId="0" applyFont="1" applyBorder="1" applyAlignment="1">
      <alignment vertical="top"/>
    </xf>
    <xf numFmtId="0" fontId="3" fillId="0" borderId="6" xfId="0" applyFont="1" applyBorder="1" applyAlignment="1">
      <alignment vertical="top"/>
    </xf>
    <xf numFmtId="0" fontId="3" fillId="0" borderId="3" xfId="0" applyFont="1" applyBorder="1" applyAlignment="1">
      <alignment vertical="top"/>
    </xf>
    <xf numFmtId="0" fontId="3" fillId="0" borderId="8" xfId="0" applyFont="1" applyBorder="1" applyAlignment="1">
      <alignment vertical="top"/>
    </xf>
    <xf numFmtId="0" fontId="3" fillId="0" borderId="175" xfId="0" applyFont="1" applyBorder="1"/>
    <xf numFmtId="0" fontId="3" fillId="0" borderId="0" xfId="0" applyFont="1" applyAlignment="1">
      <alignment horizontal="center"/>
    </xf>
    <xf numFmtId="0" fontId="3" fillId="0" borderId="0" xfId="0" applyFont="1" applyAlignment="1">
      <alignment vertical="top"/>
    </xf>
    <xf numFmtId="0" fontId="16" fillId="0" borderId="12" xfId="0" applyFont="1" applyBorder="1" applyAlignment="1">
      <alignment horizontal="center" vertical="top"/>
    </xf>
    <xf numFmtId="0" fontId="16" fillId="0" borderId="13" xfId="0" applyFont="1" applyBorder="1" applyAlignment="1">
      <alignment horizontal="center" vertical="top"/>
    </xf>
    <xf numFmtId="0" fontId="15" fillId="0" borderId="0" xfId="0" applyFont="1" applyAlignment="1">
      <alignment vertical="center"/>
    </xf>
    <xf numFmtId="0" fontId="6" fillId="0" borderId="175" xfId="0" applyFont="1" applyBorder="1"/>
    <xf numFmtId="0" fontId="6" fillId="0" borderId="0" xfId="0" applyFont="1"/>
    <xf numFmtId="0" fontId="13" fillId="0" borderId="0" xfId="0" applyFont="1"/>
    <xf numFmtId="0" fontId="13" fillId="0" borderId="175" xfId="0" applyFont="1" applyBorder="1"/>
    <xf numFmtId="0" fontId="0" fillId="0" borderId="175" xfId="0" applyBorder="1"/>
    <xf numFmtId="0" fontId="6" fillId="0" borderId="120" xfId="0" applyFont="1" applyBorder="1" applyAlignment="1">
      <alignment vertical="center"/>
    </xf>
    <xf numFmtId="0" fontId="6" fillId="0" borderId="0" xfId="0" applyFont="1" applyAlignment="1">
      <alignment vertical="center"/>
    </xf>
    <xf numFmtId="0" fontId="13" fillId="0" borderId="0" xfId="0" applyFont="1" applyAlignment="1">
      <alignment wrapText="1" shrinkToFit="1"/>
    </xf>
    <xf numFmtId="0" fontId="13" fillId="0" borderId="175" xfId="0" applyFont="1" applyBorder="1" applyAlignment="1">
      <alignment wrapText="1" shrinkToFit="1"/>
    </xf>
    <xf numFmtId="49" fontId="6" fillId="0" borderId="0" xfId="0" applyNumberFormat="1" applyFont="1" applyAlignment="1">
      <alignment horizontal="right"/>
    </xf>
    <xf numFmtId="0" fontId="6" fillId="0" borderId="120" xfId="0" applyFont="1" applyBorder="1"/>
    <xf numFmtId="0" fontId="3" fillId="0" borderId="119" xfId="0" applyFont="1" applyBorder="1" applyAlignment="1">
      <alignment horizontal="center" vertical="center"/>
    </xf>
    <xf numFmtId="0" fontId="3" fillId="0" borderId="120" xfId="0" applyFont="1" applyBorder="1" applyAlignment="1">
      <alignment horizontal="center" vertical="center"/>
    </xf>
    <xf numFmtId="0" fontId="3" fillId="0" borderId="124" xfId="0" applyFont="1" applyBorder="1" applyAlignment="1">
      <alignment horizontal="center" vertical="center"/>
    </xf>
    <xf numFmtId="0" fontId="3" fillId="0" borderId="125" xfId="0" applyFont="1" applyBorder="1" applyAlignment="1">
      <alignment horizontal="center" vertical="center"/>
    </xf>
    <xf numFmtId="0" fontId="3" fillId="0" borderId="0" xfId="0" applyFont="1" applyAlignment="1">
      <alignment horizontal="center" vertical="center"/>
    </xf>
    <xf numFmtId="0" fontId="3" fillId="0" borderId="145" xfId="0" applyFont="1" applyBorder="1" applyAlignment="1">
      <alignment horizontal="center" vertical="center"/>
    </xf>
    <xf numFmtId="0" fontId="3" fillId="0" borderId="177" xfId="0" applyFont="1" applyBorder="1" applyAlignment="1">
      <alignment horizontal="center" vertical="center"/>
    </xf>
    <xf numFmtId="0" fontId="3" fillId="0" borderId="175" xfId="0" applyFont="1" applyBorder="1" applyAlignment="1">
      <alignment horizontal="center" vertical="center"/>
    </xf>
    <xf numFmtId="0" fontId="3" fillId="0" borderId="178" xfId="0" applyFont="1" applyBorder="1" applyAlignment="1">
      <alignment horizontal="center" vertical="center"/>
    </xf>
    <xf numFmtId="0" fontId="11" fillId="0" borderId="164" xfId="0" applyFont="1" applyBorder="1" applyAlignment="1" applyProtection="1">
      <alignment horizontal="center" vertical="center" shrinkToFit="1"/>
      <protection locked="0"/>
    </xf>
    <xf numFmtId="0" fontId="1" fillId="0" borderId="120" xfId="0" applyFont="1" applyBorder="1" applyAlignment="1" applyProtection="1">
      <alignment shrinkToFit="1"/>
      <protection locked="0"/>
    </xf>
    <xf numFmtId="0" fontId="1" fillId="0" borderId="124" xfId="0" applyFont="1" applyBorder="1" applyAlignment="1" applyProtection="1">
      <alignment shrinkToFit="1"/>
      <protection locked="0"/>
    </xf>
    <xf numFmtId="0" fontId="11" fillId="0" borderId="100" xfId="0" applyFont="1" applyBorder="1" applyAlignment="1" applyProtection="1">
      <alignment horizontal="center" vertical="center" shrinkToFit="1"/>
      <protection locked="0"/>
    </xf>
    <xf numFmtId="0" fontId="1" fillId="0" borderId="0" xfId="0" applyFont="1" applyAlignment="1" applyProtection="1">
      <alignment shrinkToFit="1"/>
      <protection locked="0"/>
    </xf>
    <xf numFmtId="0" fontId="1" fillId="0" borderId="145" xfId="0" applyFont="1" applyBorder="1" applyAlignment="1" applyProtection="1">
      <alignment shrinkToFit="1"/>
      <protection locked="0"/>
    </xf>
    <xf numFmtId="0" fontId="1" fillId="0" borderId="197" xfId="0" applyFont="1" applyBorder="1" applyAlignment="1" applyProtection="1">
      <alignment shrinkToFit="1"/>
      <protection locked="0"/>
    </xf>
    <xf numFmtId="0" fontId="1" fillId="0" borderId="175" xfId="0" applyFont="1" applyBorder="1" applyAlignment="1" applyProtection="1">
      <alignment shrinkToFit="1"/>
      <protection locked="0"/>
    </xf>
    <xf numFmtId="0" fontId="1" fillId="0" borderId="178" xfId="0" applyFont="1" applyBorder="1" applyAlignment="1" applyProtection="1">
      <alignment shrinkToFit="1"/>
      <protection locked="0"/>
    </xf>
    <xf numFmtId="179" fontId="11" fillId="0" borderId="119" xfId="1" applyNumberFormat="1" applyFont="1" applyFill="1" applyBorder="1" applyAlignment="1" applyProtection="1">
      <alignment vertical="center" shrinkToFit="1"/>
      <protection locked="0"/>
    </xf>
    <xf numFmtId="179" fontId="11" fillId="0" borderId="120" xfId="1" applyNumberFormat="1" applyFont="1" applyFill="1" applyBorder="1" applyAlignment="1" applyProtection="1">
      <alignment vertical="center" shrinkToFit="1"/>
      <protection locked="0"/>
    </xf>
    <xf numFmtId="179" fontId="11" fillId="0" borderId="124" xfId="1" applyNumberFormat="1" applyFont="1" applyFill="1" applyBorder="1" applyAlignment="1" applyProtection="1">
      <alignment vertical="center" shrinkToFit="1"/>
      <protection locked="0"/>
    </xf>
    <xf numFmtId="178" fontId="11" fillId="0" borderId="125" xfId="1" applyNumberFormat="1" applyFont="1" applyFill="1" applyBorder="1" applyAlignment="1" applyProtection="1">
      <alignment horizontal="right" vertical="center" shrinkToFit="1"/>
      <protection locked="0"/>
    </xf>
    <xf numFmtId="178" fontId="11" fillId="0" borderId="0" xfId="1" applyNumberFormat="1" applyFont="1" applyFill="1" applyBorder="1" applyAlignment="1" applyProtection="1">
      <alignment horizontal="right" vertical="center" shrinkToFit="1"/>
      <protection locked="0"/>
    </xf>
    <xf numFmtId="178" fontId="11" fillId="0" borderId="145" xfId="1" applyNumberFormat="1" applyFont="1" applyFill="1" applyBorder="1" applyAlignment="1" applyProtection="1">
      <alignment horizontal="right" vertical="center" shrinkToFit="1"/>
      <protection locked="0"/>
    </xf>
    <xf numFmtId="178" fontId="11" fillId="0" borderId="119" xfId="1" applyNumberFormat="1" applyFont="1" applyFill="1" applyBorder="1" applyAlignment="1" applyProtection="1">
      <alignment horizontal="center" vertical="center" shrinkToFit="1"/>
      <protection locked="0"/>
    </xf>
    <xf numFmtId="178" fontId="11" fillId="0" borderId="124" xfId="1" applyNumberFormat="1" applyFont="1" applyFill="1" applyBorder="1" applyAlignment="1" applyProtection="1">
      <alignment horizontal="center" vertical="center" shrinkToFit="1"/>
      <protection locked="0"/>
    </xf>
    <xf numFmtId="178" fontId="11" fillId="0" borderId="125" xfId="1" applyNumberFormat="1" applyFont="1" applyFill="1" applyBorder="1" applyAlignment="1" applyProtection="1">
      <alignment horizontal="center" vertical="center" shrinkToFit="1"/>
      <protection locked="0"/>
    </xf>
    <xf numFmtId="178" fontId="11" fillId="0" borderId="145" xfId="1" applyNumberFormat="1" applyFont="1" applyFill="1" applyBorder="1" applyAlignment="1" applyProtection="1">
      <alignment horizontal="center" vertical="center" shrinkToFit="1"/>
      <protection locked="0"/>
    </xf>
    <xf numFmtId="178" fontId="11" fillId="0" borderId="177" xfId="1" applyNumberFormat="1" applyFont="1" applyFill="1" applyBorder="1" applyAlignment="1" applyProtection="1">
      <alignment horizontal="center" vertical="center" shrinkToFit="1"/>
      <protection locked="0"/>
    </xf>
    <xf numFmtId="178" fontId="11" fillId="0" borderId="178" xfId="1" applyNumberFormat="1" applyFont="1" applyFill="1" applyBorder="1" applyAlignment="1" applyProtection="1">
      <alignment horizontal="center" vertical="center" shrinkToFit="1"/>
      <protection locked="0"/>
    </xf>
    <xf numFmtId="0" fontId="11" fillId="0" borderId="159" xfId="0" applyFont="1" applyBorder="1" applyAlignment="1" applyProtection="1">
      <alignment horizontal="left" vertical="center" wrapText="1"/>
      <protection locked="0"/>
    </xf>
    <xf numFmtId="0" fontId="11" fillId="0" borderId="160" xfId="0" applyFont="1" applyBorder="1" applyAlignment="1" applyProtection="1">
      <alignment horizontal="left" vertical="center" wrapText="1"/>
      <protection locked="0"/>
    </xf>
    <xf numFmtId="0" fontId="11" fillId="0" borderId="161"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1" fillId="0" borderId="162"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4" fillId="0" borderId="120" xfId="0" applyFont="1" applyBorder="1" applyAlignment="1">
      <alignment horizontal="center" vertical="center"/>
    </xf>
    <xf numFmtId="0" fontId="11" fillId="0" borderId="119" xfId="1" applyNumberFormat="1" applyFont="1" applyFill="1" applyBorder="1" applyAlignment="1" applyProtection="1">
      <alignment vertical="center" shrinkToFit="1"/>
      <protection locked="0"/>
    </xf>
    <xf numFmtId="0" fontId="11" fillId="0" borderId="120" xfId="1" applyNumberFormat="1" applyFont="1" applyFill="1" applyBorder="1" applyAlignment="1" applyProtection="1">
      <alignment vertical="center" shrinkToFit="1"/>
      <protection locked="0"/>
    </xf>
    <xf numFmtId="179" fontId="12" fillId="0" borderId="119" xfId="1" applyNumberFormat="1" applyFont="1" applyFill="1" applyBorder="1" applyAlignment="1" applyProtection="1">
      <alignment vertical="center" shrinkToFit="1"/>
      <protection locked="0"/>
    </xf>
    <xf numFmtId="179" fontId="12" fillId="0" borderId="120"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178" fontId="11" fillId="0" borderId="177" xfId="1" applyNumberFormat="1" applyFont="1" applyFill="1" applyBorder="1" applyAlignment="1" applyProtection="1">
      <alignment vertical="center" shrinkToFit="1"/>
      <protection locked="0"/>
    </xf>
    <xf numFmtId="178" fontId="11" fillId="0" borderId="175" xfId="1" applyNumberFormat="1" applyFont="1" applyFill="1" applyBorder="1" applyAlignment="1" applyProtection="1">
      <alignment vertical="center" shrinkToFit="1"/>
      <protection locked="0"/>
    </xf>
    <xf numFmtId="178" fontId="11" fillId="0" borderId="178" xfId="1" applyNumberFormat="1" applyFont="1" applyFill="1" applyBorder="1" applyAlignment="1" applyProtection="1">
      <alignment vertical="center" shrinkToFit="1"/>
      <protection locked="0"/>
    </xf>
    <xf numFmtId="178" fontId="11" fillId="0" borderId="125" xfId="1" applyNumberFormat="1" applyFont="1" applyFill="1" applyBorder="1" applyAlignment="1" applyProtection="1">
      <alignment vertical="center" shrinkToFit="1"/>
      <protection locked="0"/>
    </xf>
    <xf numFmtId="178" fontId="11" fillId="0" borderId="0" xfId="1" applyNumberFormat="1" applyFont="1" applyFill="1" applyBorder="1" applyAlignment="1" applyProtection="1">
      <alignment vertical="center" shrinkToFit="1"/>
      <protection locked="0"/>
    </xf>
    <xf numFmtId="178" fontId="11" fillId="0" borderId="145" xfId="1" applyNumberFormat="1" applyFont="1" applyFill="1" applyBorder="1" applyAlignment="1" applyProtection="1">
      <alignment vertical="center" shrinkToFit="1"/>
      <protection locked="0"/>
    </xf>
    <xf numFmtId="178" fontId="11" fillId="0" borderId="177" xfId="1" applyNumberFormat="1" applyFont="1" applyFill="1" applyBorder="1" applyAlignment="1" applyProtection="1">
      <alignment horizontal="right" vertical="center" shrinkToFit="1"/>
      <protection locked="0"/>
    </xf>
    <xf numFmtId="178" fontId="11" fillId="0" borderId="175" xfId="1" applyNumberFormat="1" applyFont="1" applyFill="1" applyBorder="1" applyAlignment="1" applyProtection="1">
      <alignment horizontal="right" vertical="center" shrinkToFit="1"/>
      <protection locked="0"/>
    </xf>
    <xf numFmtId="178" fontId="11" fillId="0" borderId="178" xfId="1" applyNumberFormat="1" applyFont="1" applyFill="1" applyBorder="1" applyAlignment="1" applyProtection="1">
      <alignment horizontal="right" vertical="center" shrinkToFit="1"/>
      <protection locked="0"/>
    </xf>
    <xf numFmtId="0" fontId="12" fillId="0" borderId="141" xfId="0" applyFont="1" applyBorder="1" applyAlignment="1">
      <alignment horizontal="center" vertical="center"/>
    </xf>
    <xf numFmtId="0" fontId="0" fillId="0" borderId="146" xfId="0" applyBorder="1" applyAlignment="1">
      <alignment horizontal="center" vertical="center"/>
    </xf>
    <xf numFmtId="0" fontId="4" fillId="0" borderId="0" xfId="0" applyFont="1" applyAlignment="1">
      <alignment horizontal="left" vertical="center"/>
    </xf>
    <xf numFmtId="0" fontId="4" fillId="0" borderId="145" xfId="0" applyFont="1" applyBorder="1" applyAlignment="1">
      <alignment horizontal="left" vertical="center"/>
    </xf>
    <xf numFmtId="0" fontId="4" fillId="0" borderId="159" xfId="0" applyFont="1" applyBorder="1" applyAlignment="1">
      <alignment horizontal="center" vertical="center"/>
    </xf>
    <xf numFmtId="0" fontId="4" fillId="0" borderId="160" xfId="0" applyFont="1" applyBorder="1" applyAlignment="1">
      <alignment horizontal="center" vertical="center"/>
    </xf>
    <xf numFmtId="0" fontId="4" fillId="0" borderId="161"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62" xfId="0" applyFont="1" applyBorder="1" applyAlignment="1">
      <alignment horizontal="center" vertical="center"/>
    </xf>
    <xf numFmtId="0" fontId="4" fillId="0" borderId="23" xfId="0" applyFont="1" applyBorder="1" applyAlignment="1">
      <alignment horizontal="center" vertical="center"/>
    </xf>
    <xf numFmtId="0" fontId="4" fillId="0" borderId="16" xfId="0" applyFont="1" applyBorder="1" applyAlignment="1">
      <alignment horizontal="center" vertical="center"/>
    </xf>
    <xf numFmtId="0" fontId="4" fillId="0" borderId="163"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5" fillId="0" borderId="156" xfId="0" applyFont="1" applyBorder="1" applyAlignment="1">
      <alignment horizontal="distributed" vertical="center"/>
    </xf>
    <xf numFmtId="0" fontId="5" fillId="0" borderId="158" xfId="0" applyFont="1" applyBorder="1" applyAlignment="1">
      <alignment horizontal="left" vertical="top"/>
    </xf>
    <xf numFmtId="0" fontId="5" fillId="0" borderId="120" xfId="0" applyFont="1" applyBorder="1" applyAlignment="1">
      <alignment horizontal="left" vertical="top"/>
    </xf>
    <xf numFmtId="0" fontId="5" fillId="0" borderId="124" xfId="0" applyFont="1" applyBorder="1" applyAlignment="1">
      <alignment horizontal="left" vertical="top"/>
    </xf>
    <xf numFmtId="0" fontId="6" fillId="0" borderId="119" xfId="0" applyFont="1" applyBorder="1" applyAlignment="1">
      <alignment horizontal="left" vertical="center" wrapText="1" indent="1"/>
    </xf>
    <xf numFmtId="0" fontId="6" fillId="0" borderId="120" xfId="0" applyFont="1" applyBorder="1" applyAlignment="1">
      <alignment horizontal="left" vertical="center" indent="1"/>
    </xf>
    <xf numFmtId="0" fontId="6" fillId="0" borderId="124" xfId="0" applyFont="1" applyBorder="1" applyAlignment="1">
      <alignment horizontal="left" vertical="center" indent="1"/>
    </xf>
    <xf numFmtId="0" fontId="6" fillId="0" borderId="177" xfId="0" applyFont="1" applyBorder="1" applyAlignment="1">
      <alignment horizontal="left" vertical="center" indent="1"/>
    </xf>
    <xf numFmtId="0" fontId="6" fillId="0" borderId="175" xfId="0" applyFont="1" applyBorder="1" applyAlignment="1">
      <alignment horizontal="left" vertical="center" indent="1"/>
    </xf>
    <xf numFmtId="0" fontId="6" fillId="0" borderId="178" xfId="0" applyFont="1" applyBorder="1" applyAlignment="1">
      <alignment horizontal="left" vertical="center" indent="1"/>
    </xf>
    <xf numFmtId="0" fontId="6" fillId="0" borderId="119" xfId="0" applyFont="1" applyBorder="1" applyAlignment="1">
      <alignment horizontal="center" wrapText="1"/>
    </xf>
    <xf numFmtId="0" fontId="6" fillId="0" borderId="120" xfId="0" applyFont="1" applyBorder="1" applyAlignment="1">
      <alignment horizontal="center" wrapText="1"/>
    </xf>
    <xf numFmtId="0" fontId="6" fillId="0" borderId="124" xfId="0" applyFont="1" applyBorder="1" applyAlignment="1">
      <alignment horizontal="center" wrapText="1"/>
    </xf>
    <xf numFmtId="0" fontId="6" fillId="0" borderId="177" xfId="0" applyFont="1" applyBorder="1" applyAlignment="1">
      <alignment horizontal="center" wrapText="1"/>
    </xf>
    <xf numFmtId="0" fontId="6" fillId="0" borderId="175" xfId="0" applyFont="1" applyBorder="1" applyAlignment="1">
      <alignment horizontal="center" wrapText="1"/>
    </xf>
    <xf numFmtId="0" fontId="6" fillId="0" borderId="178" xfId="0" applyFont="1" applyBorder="1" applyAlignment="1">
      <alignment horizontal="center" wrapText="1"/>
    </xf>
    <xf numFmtId="0" fontId="6" fillId="0" borderId="35" xfId="0" applyFont="1" applyBorder="1" applyAlignment="1">
      <alignment horizontal="left" wrapText="1" indent="1"/>
    </xf>
    <xf numFmtId="0" fontId="6" fillId="0" borderId="27" xfId="0" applyFont="1" applyBorder="1" applyAlignment="1">
      <alignment horizontal="left" wrapText="1" indent="1"/>
    </xf>
    <xf numFmtId="0" fontId="6" fillId="0" borderId="28"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16" xfId="0" applyFont="1" applyBorder="1" applyAlignment="1">
      <alignment horizontal="left" wrapText="1" indent="1"/>
    </xf>
    <xf numFmtId="0" fontId="6" fillId="0" borderId="8"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6"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5" fillId="0" borderId="194" xfId="0" applyFont="1" applyBorder="1" applyAlignment="1">
      <alignment horizontal="center" vertical="center" wrapText="1"/>
    </xf>
    <xf numFmtId="0" fontId="5" fillId="0" borderId="123"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6" fillId="0" borderId="120" xfId="0" applyFont="1" applyBorder="1" applyAlignment="1">
      <alignment horizontal="center" vertical="center"/>
    </xf>
    <xf numFmtId="0" fontId="6" fillId="0" borderId="124" xfId="0" applyFont="1" applyBorder="1" applyAlignment="1">
      <alignment horizontal="center" vertical="center"/>
    </xf>
    <xf numFmtId="0" fontId="6" fillId="0" borderId="0" xfId="0" applyFont="1" applyAlignment="1">
      <alignment horizontal="center" vertical="center"/>
    </xf>
    <xf numFmtId="0" fontId="6" fillId="0" borderId="145" xfId="0" applyFont="1" applyBorder="1" applyAlignment="1">
      <alignment horizontal="center" vertical="center"/>
    </xf>
    <xf numFmtId="0" fontId="6" fillId="0" borderId="175" xfId="0" applyFont="1" applyBorder="1" applyAlignment="1">
      <alignment horizontal="center" vertical="center"/>
    </xf>
    <xf numFmtId="0" fontId="6" fillId="0" borderId="178" xfId="0" applyFont="1" applyBorder="1" applyAlignment="1">
      <alignment horizontal="center" vertical="center"/>
    </xf>
    <xf numFmtId="49" fontId="11" fillId="0" borderId="153" xfId="0" applyNumberFormat="1" applyFont="1" applyBorder="1" applyAlignment="1" applyProtection="1">
      <alignment horizontal="center" vertical="center"/>
      <protection locked="0"/>
    </xf>
    <xf numFmtId="0" fontId="11" fillId="0" borderId="153" xfId="0" applyFont="1" applyBorder="1" applyAlignment="1" applyProtection="1">
      <alignment horizontal="center" vertical="center"/>
      <protection locked="0"/>
    </xf>
    <xf numFmtId="49" fontId="11" fillId="0" borderId="165" xfId="0" applyNumberFormat="1"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193" xfId="0" applyFont="1" applyBorder="1" applyAlignment="1" applyProtection="1">
      <alignment horizontal="center" vertical="center"/>
      <protection locked="0"/>
    </xf>
    <xf numFmtId="49" fontId="11" fillId="0" borderId="158" xfId="0" applyNumberFormat="1" applyFont="1" applyBorder="1" applyAlignment="1" applyProtection="1">
      <alignment horizontal="center" vertical="center"/>
      <protection locked="0"/>
    </xf>
    <xf numFmtId="0" fontId="11" fillId="0" borderId="168" xfId="0" applyFont="1" applyBorder="1" applyAlignment="1" applyProtection="1">
      <alignment horizontal="center" vertical="center"/>
      <protection locked="0"/>
    </xf>
    <xf numFmtId="0" fontId="11" fillId="0" borderId="194" xfId="0" applyFont="1" applyBorder="1" applyAlignment="1" applyProtection="1">
      <alignment horizontal="center" vertical="center"/>
      <protection locked="0"/>
    </xf>
    <xf numFmtId="49" fontId="11" fillId="0" borderId="166" xfId="0" applyNumberFormat="1" applyFont="1" applyBorder="1" applyAlignment="1" applyProtection="1">
      <alignment horizontal="center" vertical="center"/>
      <protection locked="0"/>
    </xf>
    <xf numFmtId="0" fontId="11" fillId="0" borderId="169" xfId="0" applyFont="1" applyBorder="1" applyAlignment="1" applyProtection="1">
      <alignment horizontal="center" vertical="center"/>
      <protection locked="0"/>
    </xf>
    <xf numFmtId="0" fontId="11" fillId="0" borderId="195" xfId="0" applyFont="1" applyBorder="1" applyAlignment="1" applyProtection="1">
      <alignment horizontal="center" vertical="center"/>
      <protection locked="0"/>
    </xf>
    <xf numFmtId="49" fontId="11" fillId="0" borderId="167" xfId="0" applyNumberFormat="1"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196" xfId="0" applyFont="1" applyBorder="1" applyAlignment="1" applyProtection="1">
      <alignment horizontal="center" vertical="center"/>
      <protection locked="0"/>
    </xf>
    <xf numFmtId="0" fontId="8" fillId="0" borderId="113" xfId="0" applyFont="1" applyBorder="1" applyAlignment="1">
      <alignment horizontal="center" vertical="center" wrapText="1"/>
    </xf>
    <xf numFmtId="0" fontId="8" fillId="0" borderId="114" xfId="0" applyFont="1" applyBorder="1" applyAlignment="1">
      <alignment horizontal="center" vertical="center" wrapText="1"/>
    </xf>
    <xf numFmtId="0" fontId="8" fillId="0" borderId="115" xfId="0" applyFont="1" applyBorder="1" applyAlignment="1">
      <alignment horizontal="center" vertical="center" wrapText="1"/>
    </xf>
    <xf numFmtId="0" fontId="8" fillId="0" borderId="116" xfId="0" applyFont="1" applyBorder="1" applyAlignment="1">
      <alignment horizontal="center" vertical="center" wrapText="1"/>
    </xf>
    <xf numFmtId="0" fontId="8" fillId="0" borderId="117" xfId="0" applyFont="1" applyBorder="1" applyAlignment="1">
      <alignment horizontal="center" vertical="center" wrapText="1"/>
    </xf>
    <xf numFmtId="0" fontId="8" fillId="0" borderId="118" xfId="0" applyFont="1" applyBorder="1" applyAlignment="1">
      <alignment horizontal="center" vertical="center" wrapText="1"/>
    </xf>
    <xf numFmtId="0" fontId="8" fillId="0" borderId="123" xfId="0" applyFont="1" applyBorder="1" applyAlignment="1">
      <alignment horizontal="center" vertical="center"/>
    </xf>
    <xf numFmtId="0" fontId="3" fillId="0" borderId="123" xfId="0" applyFont="1" applyBorder="1" applyAlignment="1">
      <alignment horizontal="center" vertical="center"/>
    </xf>
    <xf numFmtId="0" fontId="3" fillId="0" borderId="158" xfId="0" applyFont="1" applyBorder="1" applyAlignment="1">
      <alignment horizontal="center" vertical="center"/>
    </xf>
    <xf numFmtId="0" fontId="6" fillId="0" borderId="123" xfId="0" applyFont="1" applyBorder="1" applyAlignment="1">
      <alignment horizontal="center" vertical="center"/>
    </xf>
    <xf numFmtId="0" fontId="6" fillId="0" borderId="122" xfId="0" applyFont="1" applyBorder="1" applyAlignment="1">
      <alignment horizontal="center" vertical="center"/>
    </xf>
    <xf numFmtId="3" fontId="11" fillId="0" borderId="119" xfId="0" applyNumberFormat="1" applyFont="1" applyBorder="1" applyAlignment="1" applyProtection="1">
      <alignment horizontal="center" vertical="center"/>
      <protection locked="0"/>
    </xf>
    <xf numFmtId="0" fontId="11" fillId="0" borderId="120" xfId="0" applyFont="1" applyBorder="1" applyAlignment="1" applyProtection="1">
      <alignment horizontal="center" vertical="center"/>
      <protection locked="0"/>
    </xf>
    <xf numFmtId="0" fontId="11" fillId="0" borderId="125"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77" xfId="0" applyFont="1" applyBorder="1" applyAlignment="1" applyProtection="1">
      <alignment horizontal="center" vertical="center"/>
      <protection locked="0"/>
    </xf>
    <xf numFmtId="0" fontId="11" fillId="0" borderId="175" xfId="0" applyFont="1" applyBorder="1" applyAlignment="1" applyProtection="1">
      <alignment horizontal="center" vertical="center"/>
      <protection locked="0"/>
    </xf>
    <xf numFmtId="38" fontId="11" fillId="0" borderId="119" xfId="1" applyFont="1" applyFill="1" applyBorder="1" applyAlignment="1" applyProtection="1">
      <alignment horizontal="center" vertical="center" shrinkToFit="1"/>
      <protection locked="0"/>
    </xf>
    <xf numFmtId="38" fontId="11" fillId="0" borderId="124" xfId="1" applyFont="1" applyFill="1" applyBorder="1" applyAlignment="1" applyProtection="1">
      <alignment horizontal="center" vertical="center" shrinkToFit="1"/>
      <protection locked="0"/>
    </xf>
    <xf numFmtId="38" fontId="11" fillId="0" borderId="177" xfId="1" applyFont="1" applyFill="1" applyBorder="1" applyAlignment="1" applyProtection="1">
      <alignment horizontal="center" vertical="center" shrinkToFit="1"/>
      <protection locked="0"/>
    </xf>
    <xf numFmtId="38" fontId="11" fillId="0" borderId="178" xfId="1" applyFont="1" applyFill="1" applyBorder="1" applyAlignment="1" applyProtection="1">
      <alignment horizontal="center" vertical="center" shrinkToFit="1"/>
      <protection locked="0"/>
    </xf>
    <xf numFmtId="0" fontId="0" fillId="0" borderId="110" xfId="0"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9" fillId="0" borderId="0" xfId="0" applyFont="1" applyAlignment="1">
      <alignment horizontal="distributed" vertical="center"/>
    </xf>
    <xf numFmtId="0" fontId="9" fillId="0" borderId="175" xfId="0" applyFont="1" applyBorder="1" applyAlignment="1">
      <alignment horizontal="distributed" vertical="center"/>
    </xf>
    <xf numFmtId="0" fontId="5" fillId="0" borderId="175" xfId="0" applyFont="1" applyBorder="1" applyAlignment="1">
      <alignment horizontal="center" vertical="center"/>
    </xf>
    <xf numFmtId="0" fontId="11" fillId="0" borderId="175" xfId="0" applyFont="1" applyBorder="1" applyAlignment="1" applyProtection="1">
      <alignment horizontal="left" vertical="center" shrinkToFit="1"/>
      <protection locked="0"/>
    </xf>
    <xf numFmtId="0" fontId="5" fillId="0" borderId="0" xfId="0" applyFont="1" applyAlignment="1">
      <alignment horizontal="center" vertical="center"/>
    </xf>
    <xf numFmtId="0" fontId="11" fillId="0" borderId="120" xfId="0" applyFont="1" applyBorder="1" applyAlignment="1" applyProtection="1">
      <alignment vertical="center" shrinkToFit="1"/>
      <protection locked="0"/>
    </xf>
    <xf numFmtId="0" fontId="15" fillId="0" borderId="36" xfId="0" applyFont="1" applyBorder="1" applyAlignment="1">
      <alignment horizontal="distributed" vertical="center" wrapText="1"/>
    </xf>
    <xf numFmtId="0" fontId="15" fillId="0" borderId="4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39" xfId="0" applyFont="1" applyBorder="1" applyAlignment="1">
      <alignment horizontal="distributed" vertical="center" wrapText="1"/>
    </xf>
    <xf numFmtId="0" fontId="15" fillId="0" borderId="44" xfId="0" applyFont="1" applyBorder="1" applyAlignment="1">
      <alignment horizontal="distributed" vertical="center" wrapText="1"/>
    </xf>
    <xf numFmtId="0" fontId="6" fillId="0" borderId="31" xfId="0" applyFont="1" applyBorder="1" applyAlignment="1">
      <alignment horizontal="distributed" vertical="center" wrapText="1" justifyLastLine="1"/>
    </xf>
    <xf numFmtId="0" fontId="6" fillId="0" borderId="1" xfId="0" applyFont="1" applyBorder="1" applyAlignment="1">
      <alignment horizontal="distributed" vertical="center" wrapText="1" justifyLastLine="1"/>
    </xf>
    <xf numFmtId="0" fontId="6" fillId="0" borderId="32" xfId="0" applyFont="1" applyBorder="1" applyAlignment="1">
      <alignment horizontal="distributed" vertical="center" wrapText="1" justifyLastLine="1"/>
    </xf>
    <xf numFmtId="0" fontId="6" fillId="0" borderId="33"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4" xfId="0" applyFont="1" applyBorder="1" applyAlignment="1">
      <alignment horizontal="distributed" vertical="center" wrapText="1" justifyLastLine="1"/>
    </xf>
    <xf numFmtId="0" fontId="4" fillId="0" borderId="1"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31" xfId="0" applyFont="1" applyBorder="1" applyAlignment="1">
      <alignment horizontal="center" vertical="center"/>
    </xf>
    <xf numFmtId="0" fontId="4" fillId="0" borderId="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 xfId="0" applyFont="1" applyBorder="1" applyAlignment="1">
      <alignment horizontal="center" vertical="center"/>
    </xf>
    <xf numFmtId="0" fontId="4" fillId="0" borderId="34" xfId="0" applyFont="1" applyBorder="1" applyAlignment="1">
      <alignment horizontal="center" vertical="center"/>
    </xf>
    <xf numFmtId="0" fontId="11" fillId="0" borderId="3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32" xfId="0" applyFont="1" applyBorder="1" applyAlignment="1" applyProtection="1">
      <alignment horizontal="center" vertical="center" shrinkToFit="1"/>
      <protection locked="0"/>
    </xf>
    <xf numFmtId="0" fontId="11" fillId="0" borderId="33"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1" fillId="0" borderId="34" xfId="0" applyFont="1" applyBorder="1" applyAlignment="1" applyProtection="1">
      <alignment horizontal="center" vertical="center" shrinkToFit="1"/>
      <protection locked="0"/>
    </xf>
    <xf numFmtId="178" fontId="11" fillId="0" borderId="175" xfId="1" applyNumberFormat="1" applyFont="1" applyFill="1" applyBorder="1" applyAlignment="1" applyProtection="1">
      <alignment horizontal="center" vertical="center" shrinkToFit="1"/>
      <protection locked="0"/>
    </xf>
    <xf numFmtId="0" fontId="3" fillId="0" borderId="153" xfId="0" applyFont="1" applyBorder="1" applyAlignment="1">
      <alignment horizontal="center" vertical="center"/>
    </xf>
    <xf numFmtId="0" fontId="11" fillId="0" borderId="119" xfId="0" applyFont="1" applyBorder="1" applyAlignment="1" applyProtection="1">
      <alignment horizontal="center" vertical="center"/>
      <protection locked="0"/>
    </xf>
    <xf numFmtId="0" fontId="11" fillId="0" borderId="106" xfId="0" applyFont="1" applyBorder="1" applyAlignment="1">
      <alignment horizontal="center" vertical="center" wrapText="1"/>
    </xf>
    <xf numFmtId="0" fontId="0" fillId="0" borderId="111" xfId="0" applyBorder="1"/>
    <xf numFmtId="0" fontId="0" fillId="0" borderId="102" xfId="0" applyBorder="1"/>
    <xf numFmtId="0" fontId="0" fillId="0" borderId="190" xfId="0" applyBorder="1"/>
    <xf numFmtId="0" fontId="6" fillId="0" borderId="119" xfId="0" applyFont="1" applyBorder="1" applyAlignment="1">
      <alignment horizontal="center" vertical="center" wrapText="1"/>
    </xf>
    <xf numFmtId="0" fontId="6" fillId="0" borderId="177" xfId="0" applyFont="1" applyBorder="1" applyAlignment="1">
      <alignment horizontal="center" vertical="center"/>
    </xf>
    <xf numFmtId="0" fontId="6" fillId="0" borderId="120" xfId="0" applyFont="1" applyBorder="1" applyAlignment="1">
      <alignment horizontal="center" vertical="center" wrapText="1"/>
    </xf>
    <xf numFmtId="0" fontId="6" fillId="0" borderId="124" xfId="0" applyFont="1" applyBorder="1" applyAlignment="1">
      <alignment horizontal="center" vertical="center" wrapText="1"/>
    </xf>
    <xf numFmtId="0" fontId="6" fillId="0" borderId="177" xfId="0" applyFont="1" applyBorder="1" applyAlignment="1">
      <alignment horizontal="center" vertical="center" wrapText="1"/>
    </xf>
    <xf numFmtId="0" fontId="6" fillId="0" borderId="175" xfId="0" applyFont="1" applyBorder="1" applyAlignment="1">
      <alignment horizontal="center" vertical="center" wrapText="1"/>
    </xf>
    <xf numFmtId="0" fontId="6" fillId="0" borderId="178" xfId="0" applyFont="1" applyBorder="1" applyAlignment="1">
      <alignment horizontal="center" vertical="center" wrapText="1"/>
    </xf>
    <xf numFmtId="0" fontId="6" fillId="0" borderId="35" xfId="0" applyFont="1" applyBorder="1" applyAlignment="1">
      <alignment horizontal="left" vertical="center" wrapText="1" indent="1"/>
    </xf>
    <xf numFmtId="0" fontId="6" fillId="0" borderId="27" xfId="0" applyFont="1" applyBorder="1" applyAlignment="1">
      <alignment horizontal="left" vertical="center" wrapText="1" indent="1"/>
    </xf>
    <xf numFmtId="0" fontId="6" fillId="0" borderId="28"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left" vertical="center" wrapText="1" indent="1"/>
    </xf>
    <xf numFmtId="0" fontId="4" fillId="0" borderId="35" xfId="0" applyFont="1" applyBorder="1" applyAlignment="1">
      <alignment horizontal="center" vertical="center" wrapText="1"/>
    </xf>
    <xf numFmtId="0" fontId="0" fillId="0" borderId="145" xfId="0" applyBorder="1"/>
    <xf numFmtId="0" fontId="0" fillId="0" borderId="177" xfId="0" applyBorder="1"/>
    <xf numFmtId="0" fontId="0" fillId="0" borderId="178" xfId="0" applyBorder="1"/>
    <xf numFmtId="49" fontId="11" fillId="0" borderId="122" xfId="0" applyNumberFormat="1" applyFont="1" applyBorder="1" applyAlignment="1" applyProtection="1">
      <alignment horizontal="center" vertical="center"/>
      <protection locked="0"/>
    </xf>
    <xf numFmtId="0" fontId="11" fillId="0" borderId="122" xfId="0" applyFont="1" applyBorder="1" applyAlignment="1" applyProtection="1">
      <alignment horizontal="center" vertical="center"/>
      <protection locked="0"/>
    </xf>
    <xf numFmtId="49" fontId="11" fillId="0" borderId="157" xfId="0" applyNumberFormat="1" applyFont="1" applyBorder="1" applyAlignment="1" applyProtection="1">
      <alignment horizontal="center" vertical="center"/>
      <protection locked="0"/>
    </xf>
    <xf numFmtId="0" fontId="11" fillId="0" borderId="157" xfId="0" applyFont="1" applyBorder="1" applyAlignment="1" applyProtection="1">
      <alignment horizontal="center" vertical="center"/>
      <protection locked="0"/>
    </xf>
    <xf numFmtId="49" fontId="11" fillId="0" borderId="154" xfId="0" applyNumberFormat="1" applyFont="1" applyBorder="1" applyAlignment="1" applyProtection="1">
      <alignment horizontal="center" vertical="center"/>
      <protection locked="0"/>
    </xf>
    <xf numFmtId="0" fontId="11" fillId="0" borderId="154" xfId="0" applyFont="1" applyBorder="1" applyAlignment="1" applyProtection="1">
      <alignment horizontal="center" vertical="center"/>
      <protection locked="0"/>
    </xf>
    <xf numFmtId="0" fontId="11" fillId="0" borderId="119" xfId="1" applyNumberFormat="1" applyFont="1" applyFill="1" applyBorder="1" applyAlignment="1" applyProtection="1">
      <alignment horizontal="center" vertical="center" shrinkToFit="1"/>
      <protection locked="0"/>
    </xf>
    <xf numFmtId="0" fontId="11" fillId="0" borderId="124" xfId="1" applyNumberFormat="1" applyFont="1" applyFill="1" applyBorder="1" applyAlignment="1" applyProtection="1">
      <alignment horizontal="center" vertical="center" shrinkToFit="1"/>
      <protection locked="0"/>
    </xf>
    <xf numFmtId="0" fontId="11" fillId="0" borderId="177" xfId="1" applyNumberFormat="1" applyFont="1" applyFill="1" applyBorder="1" applyAlignment="1" applyProtection="1">
      <alignment horizontal="center" vertical="center" shrinkToFit="1"/>
      <protection locked="0"/>
    </xf>
    <xf numFmtId="0" fontId="11" fillId="0" borderId="178" xfId="1" applyNumberFormat="1" applyFont="1" applyFill="1" applyBorder="1" applyAlignment="1" applyProtection="1">
      <alignment horizontal="center" vertical="center" shrinkToFit="1"/>
      <protection locked="0"/>
    </xf>
    <xf numFmtId="49" fontId="11" fillId="0" borderId="155" xfId="0" applyNumberFormat="1" applyFont="1" applyBorder="1" applyAlignment="1" applyProtection="1">
      <alignment horizontal="center" vertical="center"/>
      <protection locked="0"/>
    </xf>
    <xf numFmtId="0" fontId="11" fillId="0" borderId="155" xfId="0" applyFont="1" applyBorder="1" applyAlignment="1" applyProtection="1">
      <alignment horizontal="center" vertical="center"/>
      <protection locked="0"/>
    </xf>
    <xf numFmtId="49" fontId="11" fillId="0" borderId="156" xfId="0" applyNumberFormat="1" applyFont="1" applyBorder="1" applyAlignment="1" applyProtection="1">
      <alignment horizontal="center" vertical="center"/>
      <protection locked="0"/>
    </xf>
    <xf numFmtId="0" fontId="11" fillId="0" borderId="156" xfId="0" applyFont="1" applyBorder="1" applyAlignment="1" applyProtection="1">
      <alignment horizontal="center" vertical="center"/>
      <protection locked="0"/>
    </xf>
    <xf numFmtId="0" fontId="11" fillId="0" borderId="120"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75" xfId="0" applyFont="1" applyBorder="1" applyAlignment="1" applyProtection="1">
      <alignment vertical="center" shrinkToFit="1"/>
      <protection locked="0"/>
    </xf>
    <xf numFmtId="181" fontId="12" fillId="0" borderId="120" xfId="1" applyNumberFormat="1" applyFont="1" applyFill="1" applyBorder="1" applyAlignment="1">
      <alignment vertical="center" shrinkToFit="1"/>
    </xf>
    <xf numFmtId="49" fontId="12" fillId="0" borderId="0" xfId="0" applyNumberFormat="1" applyFont="1" applyAlignment="1" applyProtection="1">
      <alignment horizontal="center" vertical="center"/>
      <protection locked="0"/>
    </xf>
    <xf numFmtId="0" fontId="11" fillId="0" borderId="36"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11" fillId="0" borderId="39"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178" fontId="12" fillId="0" borderId="145" xfId="1" applyNumberFormat="1" applyFont="1" applyFill="1" applyBorder="1" applyAlignment="1" applyProtection="1">
      <alignment horizontal="center" vertical="center" shrinkToFit="1"/>
      <protection locked="0"/>
    </xf>
    <xf numFmtId="178" fontId="12" fillId="0" borderId="178" xfId="1" applyNumberFormat="1" applyFont="1" applyFill="1" applyBorder="1" applyAlignment="1" applyProtection="1">
      <alignment horizontal="center" vertical="center" shrinkToFit="1"/>
      <protection locked="0"/>
    </xf>
    <xf numFmtId="3" fontId="11" fillId="0" borderId="119" xfId="0" applyNumberFormat="1" applyFont="1" applyBorder="1" applyAlignment="1">
      <alignment horizontal="center" vertical="center"/>
    </xf>
    <xf numFmtId="3" fontId="11" fillId="0" borderId="120" xfId="0" applyNumberFormat="1" applyFont="1" applyBorder="1" applyAlignment="1">
      <alignment horizontal="center" vertical="center"/>
    </xf>
    <xf numFmtId="3" fontId="11" fillId="0" borderId="125"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177" xfId="0" applyNumberFormat="1" applyFont="1" applyBorder="1" applyAlignment="1">
      <alignment horizontal="center" vertical="center"/>
    </xf>
    <xf numFmtId="3" fontId="11" fillId="0" borderId="175" xfId="0" applyNumberFormat="1" applyFont="1" applyBorder="1" applyAlignment="1">
      <alignment horizontal="center" vertical="center"/>
    </xf>
    <xf numFmtId="49" fontId="11" fillId="0" borderId="153" xfId="0" applyNumberFormat="1" applyFont="1" applyBorder="1" applyAlignment="1">
      <alignment horizontal="center" vertical="center"/>
    </xf>
    <xf numFmtId="0" fontId="11" fillId="0" borderId="153" xfId="0" applyFont="1" applyBorder="1" applyAlignment="1">
      <alignment horizontal="center" vertical="center"/>
    </xf>
    <xf numFmtId="49" fontId="11" fillId="0" borderId="157" xfId="0" applyNumberFormat="1" applyFont="1" applyBorder="1" applyAlignment="1">
      <alignment horizontal="center" vertical="center"/>
    </xf>
    <xf numFmtId="0" fontId="11" fillId="0" borderId="157" xfId="0" applyFont="1" applyBorder="1" applyAlignment="1">
      <alignment horizontal="center" vertical="center"/>
    </xf>
    <xf numFmtId="49" fontId="11" fillId="0" borderId="122" xfId="0" applyNumberFormat="1" applyFont="1" applyBorder="1" applyAlignment="1">
      <alignment horizontal="center" vertical="center"/>
    </xf>
    <xf numFmtId="0" fontId="11" fillId="0" borderId="122" xfId="0" applyFont="1" applyBorder="1" applyAlignment="1">
      <alignment horizontal="center" vertical="center"/>
    </xf>
    <xf numFmtId="0" fontId="11" fillId="0" borderId="120" xfId="0" applyFont="1" applyBorder="1" applyAlignment="1">
      <alignment horizontal="center" vertical="center"/>
    </xf>
    <xf numFmtId="0" fontId="11" fillId="0" borderId="0" xfId="0" applyFont="1" applyAlignment="1">
      <alignment horizontal="center" vertical="center"/>
    </xf>
    <xf numFmtId="0" fontId="11" fillId="0" borderId="175" xfId="0" applyFont="1" applyBorder="1" applyAlignment="1">
      <alignment horizontal="center" vertical="center"/>
    </xf>
    <xf numFmtId="0" fontId="11" fillId="0" borderId="159" xfId="0" applyFont="1" applyBorder="1" applyAlignment="1">
      <alignment horizontal="left" vertical="center" wrapText="1"/>
    </xf>
    <xf numFmtId="0" fontId="11" fillId="0" borderId="160" xfId="0" applyFont="1" applyBorder="1" applyAlignment="1">
      <alignment horizontal="left" vertical="center" wrapText="1"/>
    </xf>
    <xf numFmtId="0" fontId="11" fillId="0" borderId="161"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7" xfId="0" applyFont="1" applyBorder="1" applyAlignment="1">
      <alignment horizontal="left" vertical="center" wrapText="1"/>
    </xf>
    <xf numFmtId="0" fontId="11" fillId="0" borderId="162" xfId="0" applyFont="1" applyBorder="1" applyAlignment="1">
      <alignment horizontal="left" vertical="center" wrapText="1"/>
    </xf>
    <xf numFmtId="0" fontId="11" fillId="0" borderId="16" xfId="0" applyFont="1" applyBorder="1" applyAlignment="1">
      <alignment horizontal="left" vertical="center" wrapText="1"/>
    </xf>
    <xf numFmtId="0" fontId="12" fillId="0" borderId="119" xfId="1" applyNumberFormat="1" applyFont="1" applyFill="1" applyBorder="1" applyAlignment="1" applyProtection="1">
      <alignment vertical="center" shrinkToFit="1"/>
      <protection locked="0"/>
    </xf>
    <xf numFmtId="0" fontId="12" fillId="0" borderId="120" xfId="1" applyNumberFormat="1" applyFont="1" applyFill="1" applyBorder="1" applyAlignment="1" applyProtection="1">
      <alignment vertical="center" shrinkToFit="1"/>
      <protection locked="0"/>
    </xf>
    <xf numFmtId="179" fontId="12" fillId="0" borderId="124" xfId="1" applyNumberFormat="1" applyFont="1" applyFill="1" applyBorder="1" applyAlignment="1" applyProtection="1">
      <alignment vertical="center" shrinkToFit="1"/>
      <protection locked="0"/>
    </xf>
    <xf numFmtId="178" fontId="11" fillId="0" borderId="125" xfId="1" applyNumberFormat="1" applyFont="1" applyFill="1" applyBorder="1" applyAlignment="1" applyProtection="1">
      <alignment vertical="center" shrinkToFit="1"/>
    </xf>
    <xf numFmtId="178" fontId="11" fillId="0" borderId="0" xfId="1" applyNumberFormat="1" applyFont="1" applyFill="1" applyBorder="1" applyAlignment="1" applyProtection="1">
      <alignment vertical="center" shrinkToFit="1"/>
    </xf>
    <xf numFmtId="178" fontId="11" fillId="0" borderId="145" xfId="1" applyNumberFormat="1" applyFont="1" applyFill="1" applyBorder="1" applyAlignment="1" applyProtection="1">
      <alignment vertical="center" shrinkToFit="1"/>
    </xf>
    <xf numFmtId="0" fontId="11" fillId="0" borderId="119" xfId="1" applyNumberFormat="1" applyFont="1" applyFill="1" applyBorder="1" applyAlignment="1" applyProtection="1">
      <alignment horizontal="center" vertical="center" shrinkToFit="1"/>
    </xf>
    <xf numFmtId="0" fontId="11" fillId="0" borderId="124" xfId="1" applyNumberFormat="1" applyFont="1" applyFill="1" applyBorder="1" applyAlignment="1" applyProtection="1">
      <alignment horizontal="center" vertical="center" shrinkToFit="1"/>
    </xf>
    <xf numFmtId="0" fontId="11" fillId="0" borderId="177" xfId="1" applyNumberFormat="1" applyFont="1" applyFill="1" applyBorder="1" applyAlignment="1" applyProtection="1">
      <alignment horizontal="center" vertical="center" shrinkToFit="1"/>
    </xf>
    <xf numFmtId="0" fontId="11" fillId="0" borderId="178" xfId="1" applyNumberFormat="1" applyFont="1" applyFill="1" applyBorder="1" applyAlignment="1" applyProtection="1">
      <alignment horizontal="center" vertical="center" shrinkToFit="1"/>
    </xf>
    <xf numFmtId="0" fontId="4" fillId="0" borderId="175" xfId="0" applyFont="1" applyBorder="1" applyAlignment="1">
      <alignment horizontal="center" vertical="center"/>
    </xf>
    <xf numFmtId="178" fontId="11" fillId="0" borderId="177" xfId="1" applyNumberFormat="1" applyFont="1" applyFill="1" applyBorder="1" applyAlignment="1" applyProtection="1">
      <alignment vertical="center" shrinkToFit="1"/>
    </xf>
    <xf numFmtId="178" fontId="11" fillId="0" borderId="175" xfId="1" applyNumberFormat="1" applyFont="1" applyFill="1" applyBorder="1" applyAlignment="1" applyProtection="1">
      <alignment vertical="center" shrinkToFit="1"/>
    </xf>
    <xf numFmtId="178" fontId="11" fillId="0" borderId="178" xfId="1" applyNumberFormat="1" applyFont="1" applyFill="1" applyBorder="1" applyAlignment="1" applyProtection="1">
      <alignment vertical="center" shrinkToFit="1"/>
    </xf>
    <xf numFmtId="0" fontId="11" fillId="0" borderId="46" xfId="0" applyFont="1" applyBorder="1" applyAlignment="1">
      <alignment horizontal="left" vertical="center" wrapText="1"/>
    </xf>
    <xf numFmtId="0" fontId="11" fillId="0" borderId="47" xfId="0" applyFont="1" applyBorder="1" applyAlignment="1">
      <alignment horizontal="left" vertical="center"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11" fillId="0" borderId="119" xfId="1" applyNumberFormat="1" applyFont="1" applyFill="1" applyBorder="1" applyAlignment="1" applyProtection="1">
      <alignment vertical="center" shrinkToFit="1"/>
    </xf>
    <xf numFmtId="0" fontId="11" fillId="0" borderId="120" xfId="1" applyNumberFormat="1" applyFont="1" applyFill="1" applyBorder="1" applyAlignment="1" applyProtection="1">
      <alignment vertical="center" shrinkToFit="1"/>
    </xf>
    <xf numFmtId="179" fontId="11" fillId="0" borderId="119" xfId="1" applyNumberFormat="1" applyFont="1" applyFill="1" applyBorder="1" applyAlignment="1" applyProtection="1">
      <alignment vertical="center" shrinkToFit="1"/>
    </xf>
    <xf numFmtId="179" fontId="11" fillId="0" borderId="120" xfId="1" applyNumberFormat="1" applyFont="1" applyFill="1" applyBorder="1" applyAlignment="1" applyProtection="1">
      <alignment vertical="center" shrinkToFit="1"/>
    </xf>
    <xf numFmtId="179" fontId="11" fillId="0" borderId="124" xfId="1" applyNumberFormat="1" applyFont="1" applyFill="1" applyBorder="1" applyAlignment="1" applyProtection="1">
      <alignment vertical="center" shrinkToFit="1"/>
    </xf>
    <xf numFmtId="38" fontId="11" fillId="0" borderId="119" xfId="1" applyFont="1" applyFill="1" applyBorder="1" applyAlignment="1" applyProtection="1">
      <alignment horizontal="center" vertical="center" shrinkToFit="1"/>
    </xf>
    <xf numFmtId="0" fontId="11" fillId="0" borderId="35" xfId="0" applyFont="1" applyBorder="1" applyAlignment="1">
      <alignment horizontal="left" vertical="center" wrapText="1"/>
    </xf>
    <xf numFmtId="0" fontId="11" fillId="0" borderId="27" xfId="0" applyFont="1" applyBorder="1" applyAlignment="1">
      <alignment horizontal="left" vertical="center" wrapText="1"/>
    </xf>
    <xf numFmtId="0" fontId="11" fillId="0" borderId="45" xfId="0" applyFont="1" applyBorder="1" applyAlignment="1">
      <alignment horizontal="left" vertical="center" wrapText="1"/>
    </xf>
    <xf numFmtId="0" fontId="11" fillId="0" borderId="28" xfId="0" applyFont="1" applyBorder="1" applyAlignment="1">
      <alignment horizontal="left"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176" fontId="12" fillId="0" borderId="0" xfId="0" applyNumberFormat="1" applyFont="1" applyAlignment="1">
      <alignment horizontal="center" vertical="center"/>
    </xf>
    <xf numFmtId="178" fontId="12" fillId="0" borderId="177" xfId="1" applyNumberFormat="1" applyFont="1" applyFill="1" applyBorder="1" applyAlignment="1" applyProtection="1">
      <alignment horizontal="center" vertical="center" shrinkToFit="1"/>
      <protection locked="0"/>
    </xf>
    <xf numFmtId="178" fontId="12" fillId="0" borderId="175" xfId="1" applyNumberFormat="1" applyFont="1" applyFill="1" applyBorder="1" applyAlignment="1" applyProtection="1">
      <alignment horizontal="center" vertical="center" shrinkToFit="1"/>
      <protection locked="0"/>
    </xf>
    <xf numFmtId="0" fontId="11" fillId="0" borderId="175" xfId="0" applyFont="1" applyBorder="1" applyAlignment="1">
      <alignment horizontal="left" vertical="center" shrinkToFit="1"/>
    </xf>
    <xf numFmtId="0" fontId="11" fillId="0" borderId="120" xfId="0" applyFont="1" applyBorder="1" applyAlignment="1">
      <alignment vertical="center" shrinkToFit="1"/>
    </xf>
    <xf numFmtId="0" fontId="11" fillId="0" borderId="175" xfId="0" applyFont="1" applyBorder="1" applyAlignment="1">
      <alignment vertical="center" shrinkToFit="1"/>
    </xf>
    <xf numFmtId="0" fontId="11" fillId="0" borderId="125" xfId="0" applyFont="1" applyBorder="1" applyAlignment="1">
      <alignment horizontal="center" vertical="center"/>
    </xf>
    <xf numFmtId="0" fontId="11" fillId="0" borderId="177" xfId="0" applyFont="1" applyBorder="1" applyAlignment="1">
      <alignment horizontal="center" vertical="center"/>
    </xf>
    <xf numFmtId="0" fontId="12" fillId="0" borderId="119" xfId="1" applyNumberFormat="1" applyFont="1" applyFill="1" applyBorder="1" applyAlignment="1" applyProtection="1">
      <alignment vertical="center" shrinkToFit="1"/>
    </xf>
    <xf numFmtId="0" fontId="12" fillId="0" borderId="120" xfId="1" applyNumberFormat="1" applyFont="1" applyFill="1" applyBorder="1" applyAlignment="1" applyProtection="1">
      <alignment vertical="center" shrinkToFit="1"/>
    </xf>
    <xf numFmtId="179" fontId="12" fillId="0" borderId="125" xfId="1" applyNumberFormat="1" applyFont="1" applyFill="1" applyBorder="1" applyAlignment="1" applyProtection="1">
      <alignment shrinkToFit="1"/>
    </xf>
    <xf numFmtId="179" fontId="12" fillId="0" borderId="0" xfId="1" applyNumberFormat="1" applyFont="1" applyFill="1" applyBorder="1" applyAlignment="1" applyProtection="1">
      <alignment shrinkToFit="1"/>
    </xf>
    <xf numFmtId="179" fontId="12" fillId="0" borderId="145" xfId="1" applyNumberFormat="1" applyFont="1" applyFill="1" applyBorder="1" applyAlignment="1" applyProtection="1">
      <alignment shrinkToFit="1"/>
    </xf>
    <xf numFmtId="0" fontId="6" fillId="0" borderId="159" xfId="0" applyFont="1" applyBorder="1" applyAlignment="1">
      <alignment horizontal="center" vertical="center"/>
    </xf>
    <xf numFmtId="0" fontId="6" fillId="0" borderId="160" xfId="0" applyFont="1" applyBorder="1" applyAlignment="1">
      <alignment horizontal="center" vertical="center"/>
    </xf>
    <xf numFmtId="0" fontId="6" fillId="0" borderId="162"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9" xfId="0" applyFont="1" applyBorder="1" applyAlignment="1">
      <alignment horizontal="center" vertical="center"/>
    </xf>
    <xf numFmtId="38" fontId="13" fillId="0" borderId="119" xfId="1" applyFont="1" applyFill="1" applyBorder="1" applyAlignment="1" applyProtection="1">
      <alignment horizontal="center" vertical="center" shrinkToFit="1"/>
      <protection locked="0"/>
    </xf>
    <xf numFmtId="38" fontId="13" fillId="0" borderId="124" xfId="1" applyFont="1" applyFill="1" applyBorder="1" applyAlignment="1" applyProtection="1">
      <alignment horizontal="center" vertical="center" shrinkToFit="1"/>
      <protection locked="0"/>
    </xf>
    <xf numFmtId="38" fontId="13" fillId="0" borderId="177" xfId="1" applyFont="1" applyFill="1" applyBorder="1" applyAlignment="1" applyProtection="1">
      <alignment horizontal="center" vertical="center" shrinkToFit="1"/>
      <protection locked="0"/>
    </xf>
    <xf numFmtId="38" fontId="13" fillId="0" borderId="178" xfId="1" applyFont="1" applyFill="1" applyBorder="1" applyAlignment="1" applyProtection="1">
      <alignment horizontal="center" vertical="center" shrinkToFit="1"/>
      <protection locked="0"/>
    </xf>
    <xf numFmtId="0" fontId="11" fillId="0" borderId="164" xfId="0" applyFont="1" applyBorder="1" applyAlignment="1">
      <alignment horizontal="center" vertical="center" shrinkToFit="1"/>
    </xf>
    <xf numFmtId="0" fontId="1" fillId="0" borderId="120" xfId="0" applyFont="1" applyBorder="1" applyAlignment="1">
      <alignment shrinkToFit="1"/>
    </xf>
    <xf numFmtId="0" fontId="1" fillId="0" borderId="124" xfId="0" applyFont="1" applyBorder="1" applyAlignment="1">
      <alignment shrinkToFit="1"/>
    </xf>
    <xf numFmtId="0" fontId="11" fillId="0" borderId="100" xfId="0" applyFont="1" applyBorder="1" applyAlignment="1">
      <alignment horizontal="center" vertical="center" shrinkToFit="1"/>
    </xf>
    <xf numFmtId="0" fontId="1" fillId="0" borderId="0" xfId="0" applyFont="1" applyAlignment="1">
      <alignment shrinkToFit="1"/>
    </xf>
    <xf numFmtId="0" fontId="1" fillId="0" borderId="145" xfId="0" applyFont="1" applyBorder="1" applyAlignment="1">
      <alignment shrinkToFit="1"/>
    </xf>
    <xf numFmtId="0" fontId="1" fillId="0" borderId="197" xfId="0" applyFont="1" applyBorder="1" applyAlignment="1">
      <alignment shrinkToFit="1"/>
    </xf>
    <xf numFmtId="0" fontId="1" fillId="0" borderId="175" xfId="0" applyFont="1" applyBorder="1" applyAlignment="1">
      <alignment shrinkToFit="1"/>
    </xf>
    <xf numFmtId="0" fontId="1" fillId="0" borderId="178" xfId="0" applyFont="1" applyBorder="1" applyAlignment="1">
      <alignment shrinkToFit="1"/>
    </xf>
    <xf numFmtId="178" fontId="11" fillId="0" borderId="125" xfId="1" applyNumberFormat="1" applyFont="1" applyBorder="1" applyAlignment="1">
      <alignment vertical="center" shrinkToFit="1"/>
    </xf>
    <xf numFmtId="178" fontId="1" fillId="0" borderId="0" xfId="0" applyNumberFormat="1" applyFont="1" applyAlignment="1">
      <alignment vertical="center" shrinkToFit="1"/>
    </xf>
    <xf numFmtId="178" fontId="1" fillId="0" borderId="145" xfId="0" applyNumberFormat="1" applyFont="1" applyBorder="1" applyAlignment="1">
      <alignment vertical="center" shrinkToFit="1"/>
    </xf>
    <xf numFmtId="0" fontId="1" fillId="0" borderId="0" xfId="0" applyFont="1" applyAlignment="1">
      <alignment vertical="center" shrinkToFit="1"/>
    </xf>
    <xf numFmtId="0" fontId="1" fillId="0" borderId="145" xfId="0" applyFont="1" applyBorder="1" applyAlignment="1">
      <alignment vertical="center" shrinkToFit="1"/>
    </xf>
    <xf numFmtId="178" fontId="11" fillId="0" borderId="0" xfId="1" applyNumberFormat="1" applyFont="1" applyBorder="1" applyAlignment="1">
      <alignment vertical="center" shrinkToFit="1"/>
    </xf>
    <xf numFmtId="178" fontId="12" fillId="0" borderId="177" xfId="1" applyNumberFormat="1" applyFont="1" applyFill="1" applyBorder="1" applyAlignment="1" applyProtection="1">
      <alignment vertical="center" shrinkToFit="1"/>
      <protection locked="0"/>
    </xf>
    <xf numFmtId="178" fontId="12" fillId="0" borderId="175" xfId="1" applyNumberFormat="1" applyFont="1" applyFill="1" applyBorder="1" applyAlignment="1" applyProtection="1">
      <alignment vertical="center" shrinkToFit="1"/>
      <protection locked="0"/>
    </xf>
    <xf numFmtId="178" fontId="12" fillId="0" borderId="178" xfId="1" applyNumberFormat="1" applyFont="1" applyFill="1" applyBorder="1" applyAlignment="1" applyProtection="1">
      <alignment vertical="center" shrinkToFit="1"/>
      <protection locked="0"/>
    </xf>
    <xf numFmtId="178" fontId="12" fillId="0" borderId="177" xfId="1" applyNumberFormat="1" applyFont="1" applyFill="1" applyBorder="1" applyAlignment="1" applyProtection="1">
      <alignment vertical="center" shrinkToFit="1"/>
    </xf>
    <xf numFmtId="178" fontId="12" fillId="0" borderId="175" xfId="1" applyNumberFormat="1" applyFont="1" applyFill="1" applyBorder="1" applyAlignment="1" applyProtection="1">
      <alignment vertical="center" shrinkToFit="1"/>
    </xf>
    <xf numFmtId="178" fontId="12" fillId="0" borderId="119" xfId="1" applyNumberFormat="1" applyFont="1" applyFill="1" applyBorder="1" applyAlignment="1" applyProtection="1">
      <alignment horizontal="center" vertical="center" shrinkToFit="1"/>
      <protection locked="0"/>
    </xf>
    <xf numFmtId="178" fontId="12" fillId="0" borderId="124" xfId="1" applyNumberFormat="1" applyFont="1" applyFill="1" applyBorder="1" applyAlignment="1" applyProtection="1">
      <alignment horizontal="center" vertical="center" shrinkToFit="1"/>
      <protection locked="0"/>
    </xf>
    <xf numFmtId="178" fontId="12" fillId="0" borderId="125" xfId="1" applyNumberFormat="1" applyFont="1" applyFill="1" applyBorder="1" applyAlignment="1" applyProtection="1">
      <alignment horizontal="center" vertical="center" shrinkToFit="1"/>
      <protection locked="0"/>
    </xf>
    <xf numFmtId="177" fontId="12" fillId="0" borderId="0" xfId="0" applyNumberFormat="1" applyFont="1" applyAlignment="1">
      <alignment horizontal="center" vertical="center"/>
    </xf>
    <xf numFmtId="38" fontId="11" fillId="0" borderId="45" xfId="1" applyFont="1" applyFill="1" applyBorder="1" applyAlignment="1" applyProtection="1">
      <alignment vertical="center"/>
      <protection locked="0"/>
    </xf>
    <xf numFmtId="38" fontId="11" fillId="0" borderId="3" xfId="1" applyFont="1" applyFill="1" applyBorder="1" applyAlignment="1" applyProtection="1">
      <alignment vertical="center"/>
      <protection locked="0"/>
    </xf>
    <xf numFmtId="179" fontId="13" fillId="0" borderId="17" xfId="1" applyNumberFormat="1" applyFont="1" applyFill="1" applyBorder="1" applyAlignment="1" applyProtection="1">
      <alignment vertical="center" shrinkToFit="1"/>
      <protection locked="0"/>
    </xf>
    <xf numFmtId="179" fontId="13" fillId="0" borderId="7" xfId="1" applyNumberFormat="1" applyFont="1" applyFill="1" applyBorder="1" applyAlignment="1" applyProtection="1">
      <alignment vertical="center" shrinkToFit="1"/>
      <protection locked="0"/>
    </xf>
    <xf numFmtId="0" fontId="5" fillId="0" borderId="0" xfId="0" applyFont="1" applyAlignment="1">
      <alignment horizontal="distributed" vertical="center"/>
    </xf>
    <xf numFmtId="0" fontId="5" fillId="0" borderId="0" xfId="0" applyFont="1" applyAlignment="1">
      <alignment horizontal="left" vertical="center"/>
    </xf>
    <xf numFmtId="0" fontId="16" fillId="0" borderId="17" xfId="0" applyFont="1" applyBorder="1" applyAlignment="1">
      <alignment vertical="center" wrapText="1"/>
    </xf>
    <xf numFmtId="0" fontId="16" fillId="0" borderId="7" xfId="0" applyFont="1" applyBorder="1" applyAlignment="1">
      <alignment vertical="center" wrapText="1"/>
    </xf>
    <xf numFmtId="0" fontId="16" fillId="0" borderId="6" xfId="0" applyFont="1" applyBorder="1" applyAlignment="1">
      <alignment vertical="center" wrapText="1"/>
    </xf>
    <xf numFmtId="0" fontId="16" fillId="0" borderId="45" xfId="0" applyFont="1" applyBorder="1" applyAlignment="1">
      <alignment vertical="center" wrapText="1"/>
    </xf>
    <xf numFmtId="0" fontId="16" fillId="0" borderId="3" xfId="0" applyFont="1" applyBorder="1" applyAlignment="1">
      <alignment vertical="center" wrapText="1"/>
    </xf>
    <xf numFmtId="0" fontId="16" fillId="0" borderId="8" xfId="0" applyFont="1" applyBorder="1" applyAlignment="1">
      <alignment vertical="center" wrapText="1"/>
    </xf>
    <xf numFmtId="0" fontId="4" fillId="0" borderId="69" xfId="0" applyFont="1" applyBorder="1" applyAlignment="1">
      <alignment horizontal="center" vertical="center"/>
    </xf>
    <xf numFmtId="0" fontId="4" fillId="0" borderId="125" xfId="0" applyFont="1" applyBorder="1" applyAlignment="1">
      <alignment horizontal="center" vertical="center"/>
    </xf>
    <xf numFmtId="0" fontId="4" fillId="0" borderId="70" xfId="0" applyFont="1" applyBorder="1" applyAlignment="1">
      <alignment horizontal="center" vertical="center"/>
    </xf>
    <xf numFmtId="0" fontId="4" fillId="0" borderId="8" xfId="0" applyFont="1" applyBorder="1" applyAlignment="1">
      <alignment horizontal="center" vertical="center"/>
    </xf>
    <xf numFmtId="0" fontId="5" fillId="0" borderId="1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16" fillId="0" borderId="63" xfId="0" applyFont="1" applyBorder="1" applyAlignment="1">
      <alignment horizontal="left" vertical="center" wrapText="1"/>
    </xf>
    <xf numFmtId="0" fontId="16" fillId="0" borderId="53" xfId="0" applyFont="1" applyBorder="1" applyAlignment="1">
      <alignment horizontal="left" vertical="center" wrapText="1"/>
    </xf>
    <xf numFmtId="0" fontId="16" fillId="0" borderId="64" xfId="0" applyFont="1" applyBorder="1" applyAlignment="1">
      <alignment horizontal="left" vertical="center" wrapText="1"/>
    </xf>
    <xf numFmtId="0" fontId="16" fillId="0" borderId="65" xfId="0" applyFont="1" applyBorder="1" applyAlignment="1">
      <alignment horizontal="left" vertical="center" wrapText="1"/>
    </xf>
    <xf numFmtId="0" fontId="16" fillId="0" borderId="56" xfId="0" applyFont="1" applyBorder="1" applyAlignment="1">
      <alignment horizontal="left" vertical="center" wrapText="1"/>
    </xf>
    <xf numFmtId="0" fontId="16" fillId="0" borderId="66" xfId="0" applyFont="1" applyBorder="1" applyAlignment="1">
      <alignment horizontal="left" vertical="center" wrapText="1"/>
    </xf>
    <xf numFmtId="0" fontId="16" fillId="0" borderId="92" xfId="0" applyFont="1" applyBorder="1" applyAlignment="1">
      <alignment horizontal="center" vertical="center" wrapText="1"/>
    </xf>
    <xf numFmtId="0" fontId="16" fillId="0" borderId="93"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0" xfId="0" applyFont="1" applyAlignment="1">
      <alignment horizontal="center" vertical="center" wrapText="1"/>
    </xf>
    <xf numFmtId="0" fontId="16" fillId="0" borderId="4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8" xfId="0" applyFont="1" applyBorder="1" applyAlignment="1">
      <alignment horizontal="center" vertical="center" wrapText="1"/>
    </xf>
    <xf numFmtId="0" fontId="6" fillId="0" borderId="0" xfId="0" applyFont="1" applyAlignment="1">
      <alignment horizontal="left" vertical="center"/>
    </xf>
    <xf numFmtId="0" fontId="21" fillId="0" borderId="22" xfId="0" applyFont="1" applyBorder="1" applyAlignment="1">
      <alignment horizontal="center" vertical="center" textRotation="255" shrinkToFit="1"/>
    </xf>
    <xf numFmtId="0" fontId="21" fillId="0" borderId="74" xfId="0" applyFont="1" applyBorder="1" applyAlignment="1">
      <alignment horizontal="center" vertical="center" textRotation="255" shrinkToFit="1"/>
    </xf>
    <xf numFmtId="0" fontId="6" fillId="0" borderId="71" xfId="0" applyFont="1" applyBorder="1" applyAlignment="1">
      <alignment horizontal="center"/>
    </xf>
    <xf numFmtId="0" fontId="6" fillId="0" borderId="72" xfId="0" applyFont="1" applyBorder="1" applyAlignment="1">
      <alignment horizontal="center"/>
    </xf>
    <xf numFmtId="0" fontId="6" fillId="0" borderId="73" xfId="0" applyFont="1" applyBorder="1" applyAlignment="1">
      <alignment horizontal="center"/>
    </xf>
    <xf numFmtId="0" fontId="11" fillId="0" borderId="17"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71" xfId="0" applyFont="1" applyBorder="1" applyAlignment="1" applyProtection="1">
      <alignment horizontal="center" vertical="center"/>
      <protection locked="0"/>
    </xf>
    <xf numFmtId="0" fontId="11" fillId="0" borderId="72" xfId="0" applyFont="1" applyBorder="1" applyAlignment="1" applyProtection="1">
      <alignment horizontal="center" vertical="center"/>
      <protection locked="0"/>
    </xf>
    <xf numFmtId="0" fontId="11" fillId="0" borderId="75" xfId="0" applyFont="1" applyBorder="1" applyAlignment="1" applyProtection="1">
      <alignment horizontal="center" vertical="center"/>
      <protection locked="0"/>
    </xf>
    <xf numFmtId="0" fontId="6" fillId="0" borderId="76"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11" fillId="0" borderId="73" xfId="0" applyFont="1" applyBorder="1" applyAlignment="1" applyProtection="1">
      <alignment horizontal="center" vertical="center"/>
      <protection locked="0"/>
    </xf>
    <xf numFmtId="0" fontId="12" fillId="0" borderId="0" xfId="0" applyFont="1" applyAlignment="1" applyProtection="1">
      <alignment wrapText="1"/>
      <protection locked="0"/>
    </xf>
    <xf numFmtId="0" fontId="12" fillId="0" borderId="175" xfId="0" applyFont="1" applyBorder="1" applyAlignment="1" applyProtection="1">
      <alignment wrapText="1"/>
      <protection locked="0"/>
    </xf>
    <xf numFmtId="0" fontId="6" fillId="0" borderId="175" xfId="0" applyFont="1" applyBorder="1" applyAlignment="1">
      <alignment horizontal="distributed" vertical="center"/>
    </xf>
    <xf numFmtId="0" fontId="20" fillId="0" borderId="0" xfId="0" applyFont="1" applyAlignment="1" applyProtection="1">
      <alignment horizontal="center"/>
      <protection locked="0"/>
    </xf>
    <xf numFmtId="0" fontId="20" fillId="0" borderId="175" xfId="0" applyFont="1" applyBorder="1" applyAlignment="1" applyProtection="1">
      <alignment horizontal="center"/>
      <protection locked="0"/>
    </xf>
    <xf numFmtId="0" fontId="3" fillId="0" borderId="0" xfId="0" applyFont="1" applyAlignment="1">
      <alignment horizontal="center"/>
    </xf>
    <xf numFmtId="0" fontId="3" fillId="0" borderId="175" xfId="0" applyFont="1" applyBorder="1" applyAlignment="1">
      <alignment horizontal="center"/>
    </xf>
    <xf numFmtId="0" fontId="12" fillId="0" borderId="0" xfId="0" applyFont="1" applyAlignment="1" applyProtection="1">
      <alignment horizontal="left" wrapText="1" shrinkToFit="1"/>
      <protection locked="0"/>
    </xf>
    <xf numFmtId="0" fontId="12" fillId="0" borderId="175" xfId="0" applyFont="1" applyBorder="1" applyAlignment="1" applyProtection="1">
      <alignment horizontal="left" wrapText="1" shrinkToFit="1"/>
      <protection locked="0"/>
    </xf>
    <xf numFmtId="0" fontId="11" fillId="0" borderId="0" xfId="0" applyFont="1" applyAlignment="1" applyProtection="1">
      <alignment horizontal="center"/>
      <protection locked="0"/>
    </xf>
    <xf numFmtId="0" fontId="11" fillId="0" borderId="175" xfId="0" applyFont="1" applyBorder="1" applyAlignment="1" applyProtection="1">
      <alignment horizontal="center"/>
      <protection locked="0"/>
    </xf>
    <xf numFmtId="0" fontId="6" fillId="0" borderId="175" xfId="0" applyFont="1" applyBorder="1" applyAlignment="1">
      <alignment horizontal="center"/>
    </xf>
    <xf numFmtId="0" fontId="12" fillId="0" borderId="120" xfId="0" applyFont="1" applyBorder="1" applyAlignment="1">
      <alignment horizontal="left"/>
    </xf>
    <xf numFmtId="0" fontId="12" fillId="0" borderId="0" xfId="0" applyFont="1" applyAlignment="1">
      <alignment horizontal="left"/>
    </xf>
    <xf numFmtId="0" fontId="6" fillId="0" borderId="120" xfId="0" applyFont="1" applyBorder="1" applyAlignment="1">
      <alignment horizontal="right" vertical="center"/>
    </xf>
    <xf numFmtId="176" fontId="19" fillId="0" borderId="120" xfId="0" applyNumberFormat="1" applyFont="1" applyBorder="1" applyAlignment="1" applyProtection="1">
      <alignment horizontal="center" vertical="center"/>
      <protection locked="0"/>
    </xf>
    <xf numFmtId="177" fontId="19" fillId="0" borderId="120" xfId="0" applyNumberFormat="1" applyFont="1" applyBorder="1" applyAlignment="1" applyProtection="1">
      <alignment horizontal="center" vertical="center"/>
      <protection locked="0"/>
    </xf>
    <xf numFmtId="177" fontId="19" fillId="0" borderId="0" xfId="0" applyNumberFormat="1" applyFont="1" applyAlignment="1" applyProtection="1">
      <alignment horizontal="center" vertical="center"/>
      <protection locked="0"/>
    </xf>
    <xf numFmtId="0" fontId="6" fillId="0" borderId="0" xfId="0" applyFont="1" applyAlignment="1">
      <alignment horizontal="right" vertical="center"/>
    </xf>
    <xf numFmtId="182" fontId="19" fillId="0" borderId="0" xfId="0" applyNumberFormat="1" applyFont="1" applyAlignment="1" applyProtection="1">
      <alignment horizontal="center" vertical="center"/>
      <protection locked="0"/>
    </xf>
    <xf numFmtId="176" fontId="19" fillId="0" borderId="0" xfId="0" applyNumberFormat="1" applyFont="1" applyAlignment="1" applyProtection="1">
      <alignment horizontal="center" vertical="center"/>
      <protection locked="0"/>
    </xf>
    <xf numFmtId="184" fontId="11" fillId="0" borderId="69" xfId="1" applyNumberFormat="1" applyFont="1" applyFill="1" applyBorder="1" applyAlignment="1" applyProtection="1">
      <alignment horizontal="right" vertical="center"/>
      <protection locked="0"/>
    </xf>
    <xf numFmtId="184" fontId="11" fillId="0" borderId="7" xfId="1" applyNumberFormat="1" applyFont="1" applyFill="1" applyBorder="1" applyAlignment="1" applyProtection="1">
      <alignment horizontal="right" vertical="center"/>
      <protection locked="0"/>
    </xf>
    <xf numFmtId="184" fontId="11" fillId="0" borderId="177" xfId="1" applyNumberFormat="1" applyFont="1" applyFill="1" applyBorder="1" applyAlignment="1" applyProtection="1">
      <alignment horizontal="right" vertical="center"/>
      <protection locked="0"/>
    </xf>
    <xf numFmtId="184" fontId="11" fillId="0" borderId="175" xfId="1" applyNumberFormat="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89" xfId="0" applyFont="1" applyBorder="1" applyAlignment="1">
      <alignment horizontal="center" vertical="top"/>
    </xf>
    <xf numFmtId="0" fontId="16" fillId="0" borderId="175" xfId="0" applyFont="1" applyBorder="1" applyAlignment="1">
      <alignment horizontal="center" vertical="top"/>
    </xf>
    <xf numFmtId="0" fontId="16" fillId="0" borderId="187" xfId="0" applyFont="1" applyBorder="1" applyAlignment="1">
      <alignment horizontal="center" vertical="top"/>
    </xf>
    <xf numFmtId="0" fontId="16" fillId="0" borderId="90" xfId="0" applyFont="1" applyBorder="1" applyAlignment="1">
      <alignment horizontal="center" vertical="center"/>
    </xf>
    <xf numFmtId="0" fontId="16" fillId="0" borderId="0" xfId="0" applyFont="1" applyAlignment="1">
      <alignment horizontal="center" vertical="center"/>
    </xf>
    <xf numFmtId="0" fontId="16" fillId="0" borderId="89" xfId="0" applyFont="1" applyBorder="1" applyAlignment="1">
      <alignment horizontal="center" vertical="center"/>
    </xf>
    <xf numFmtId="184" fontId="11" fillId="0" borderId="52" xfId="1" applyNumberFormat="1" applyFont="1" applyFill="1" applyBorder="1" applyAlignment="1" applyProtection="1">
      <alignment horizontal="right" vertical="center"/>
      <protection locked="0"/>
    </xf>
    <xf numFmtId="184" fontId="11" fillId="0" borderId="53" xfId="1" applyNumberFormat="1" applyFont="1" applyFill="1" applyBorder="1" applyAlignment="1" applyProtection="1">
      <alignment horizontal="right" vertical="center"/>
      <protection locked="0"/>
    </xf>
    <xf numFmtId="184" fontId="11" fillId="0" borderId="54" xfId="1" applyNumberFormat="1" applyFont="1" applyFill="1" applyBorder="1" applyAlignment="1" applyProtection="1">
      <alignment horizontal="right" vertical="center"/>
      <protection locked="0"/>
    </xf>
    <xf numFmtId="184" fontId="11" fillId="0" borderId="55" xfId="1" applyNumberFormat="1" applyFont="1" applyFill="1" applyBorder="1" applyAlignment="1" applyProtection="1">
      <alignment horizontal="right" vertical="center"/>
      <protection locked="0"/>
    </xf>
    <xf numFmtId="184" fontId="11" fillId="0" borderId="56" xfId="1" applyNumberFormat="1" applyFont="1" applyFill="1" applyBorder="1" applyAlignment="1" applyProtection="1">
      <alignment horizontal="right" vertical="center"/>
      <protection locked="0"/>
    </xf>
    <xf numFmtId="184" fontId="11" fillId="0" borderId="57" xfId="1" applyNumberFormat="1" applyFont="1" applyFill="1" applyBorder="1" applyAlignment="1" applyProtection="1">
      <alignment horizontal="right" vertical="center"/>
      <protection locked="0"/>
    </xf>
    <xf numFmtId="38" fontId="16" fillId="0" borderId="145" xfId="1" applyFont="1" applyFill="1" applyBorder="1" applyAlignment="1">
      <alignment horizontal="center" vertical="top"/>
    </xf>
    <xf numFmtId="38" fontId="18" fillId="0" borderId="178" xfId="1" applyFont="1" applyFill="1" applyBorder="1" applyAlignment="1">
      <alignment horizontal="center" vertical="top"/>
    </xf>
    <xf numFmtId="0" fontId="6" fillId="0" borderId="188" xfId="0" applyFont="1" applyBorder="1" applyAlignment="1">
      <alignment horizontal="center" vertical="center"/>
    </xf>
    <xf numFmtId="0" fontId="6" fillId="0" borderId="187" xfId="0" applyFont="1" applyBorder="1" applyAlignment="1">
      <alignment horizontal="center"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184" fontId="11" fillId="0" borderId="112" xfId="1" applyNumberFormat="1" applyFont="1" applyFill="1" applyBorder="1" applyAlignment="1" applyProtection="1">
      <alignment horizontal="right" vertical="center"/>
      <protection locked="0"/>
    </xf>
    <xf numFmtId="184" fontId="11" fillId="0" borderId="143" xfId="1" applyNumberFormat="1" applyFont="1" applyFill="1" applyBorder="1" applyAlignment="1" applyProtection="1">
      <alignment horizontal="right" vertical="center"/>
      <protection locked="0"/>
    </xf>
    <xf numFmtId="184" fontId="11" fillId="0" borderId="144" xfId="1" applyNumberFormat="1" applyFont="1" applyFill="1" applyBorder="1" applyAlignment="1" applyProtection="1">
      <alignment horizontal="right" vertical="center"/>
      <protection locked="0"/>
    </xf>
    <xf numFmtId="0" fontId="6" fillId="0" borderId="74" xfId="0" applyFont="1" applyBorder="1" applyAlignment="1">
      <alignment horizontal="center" vertical="center"/>
    </xf>
    <xf numFmtId="0" fontId="6" fillId="0" borderId="81" xfId="0" applyFont="1" applyBorder="1" applyAlignment="1">
      <alignment horizontal="center"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38" fontId="15" fillId="0" borderId="74" xfId="1" applyFont="1" applyFill="1" applyBorder="1" applyAlignment="1">
      <alignment horizontal="center" vertical="center" wrapText="1"/>
    </xf>
    <xf numFmtId="38" fontId="15" fillId="0" borderId="82" xfId="1" applyFont="1" applyFill="1" applyBorder="1" applyAlignment="1">
      <alignment horizontal="center" vertical="center" wrapText="1"/>
    </xf>
    <xf numFmtId="0" fontId="3" fillId="0" borderId="77" xfId="0" applyFont="1" applyBorder="1" applyAlignment="1">
      <alignment horizontal="center"/>
    </xf>
    <xf numFmtId="0" fontId="3" fillId="0" borderId="78" xfId="0" applyFont="1" applyBorder="1" applyAlignment="1">
      <alignment horizontal="center"/>
    </xf>
    <xf numFmtId="0" fontId="4" fillId="0" borderId="181" xfId="0" applyFont="1" applyBorder="1" applyAlignment="1">
      <alignment horizontal="center" vertical="center"/>
    </xf>
    <xf numFmtId="0" fontId="4" fillId="0" borderId="182" xfId="0" applyFont="1" applyBorder="1" applyAlignment="1">
      <alignment horizontal="center" vertical="center"/>
    </xf>
    <xf numFmtId="0" fontId="4" fillId="0" borderId="183" xfId="0" applyFont="1" applyBorder="1" applyAlignment="1">
      <alignment horizontal="center" vertical="center"/>
    </xf>
    <xf numFmtId="0" fontId="3" fillId="0" borderId="79" xfId="0" applyFont="1" applyBorder="1" applyAlignment="1">
      <alignment horizontal="center"/>
    </xf>
    <xf numFmtId="0" fontId="3" fillId="0" borderId="80" xfId="0" applyFont="1" applyBorder="1" applyAlignment="1">
      <alignment horizontal="center"/>
    </xf>
    <xf numFmtId="38" fontId="11" fillId="0" borderId="184" xfId="1" applyFont="1" applyFill="1" applyBorder="1" applyAlignment="1" applyProtection="1">
      <alignment horizontal="right" vertical="center"/>
      <protection locked="0"/>
    </xf>
    <xf numFmtId="38" fontId="11" fillId="0" borderId="185" xfId="1" applyFont="1" applyFill="1" applyBorder="1" applyAlignment="1" applyProtection="1">
      <alignment horizontal="right" vertical="center"/>
      <protection locked="0"/>
    </xf>
    <xf numFmtId="38" fontId="11" fillId="0" borderId="186" xfId="1" applyFont="1" applyFill="1" applyBorder="1" applyAlignment="1" applyProtection="1">
      <alignment horizontal="right" vertical="center"/>
      <protection locked="0"/>
    </xf>
    <xf numFmtId="0" fontId="4" fillId="0" borderId="79" xfId="0" applyFont="1" applyBorder="1" applyAlignment="1">
      <alignment horizontal="center"/>
    </xf>
    <xf numFmtId="0" fontId="4" fillId="0" borderId="78" xfId="0" applyFont="1" applyBorder="1" applyAlignment="1">
      <alignment horizontal="center"/>
    </xf>
    <xf numFmtId="0" fontId="3" fillId="0" borderId="112" xfId="0" applyFont="1" applyBorder="1" applyAlignment="1">
      <alignment horizontal="center"/>
    </xf>
    <xf numFmtId="0" fontId="3" fillId="0" borderId="144" xfId="0" applyFont="1" applyBorder="1" applyAlignment="1">
      <alignment horizontal="center"/>
    </xf>
    <xf numFmtId="179" fontId="13" fillId="0" borderId="17" xfId="1" applyNumberFormat="1" applyFont="1" applyFill="1" applyBorder="1" applyAlignment="1" applyProtection="1">
      <alignment vertical="center"/>
      <protection locked="0"/>
    </xf>
    <xf numFmtId="179" fontId="13" fillId="0" borderId="7" xfId="1" applyNumberFormat="1" applyFont="1" applyFill="1" applyBorder="1" applyAlignment="1" applyProtection="1">
      <alignment vertical="center"/>
      <protection locked="0"/>
    </xf>
    <xf numFmtId="0" fontId="12" fillId="0" borderId="17" xfId="0" applyFont="1" applyBorder="1" applyAlignment="1">
      <alignment horizontal="center" vertical="center"/>
    </xf>
    <xf numFmtId="0" fontId="12" fillId="0" borderId="6" xfId="0" applyFont="1" applyBorder="1" applyAlignment="1">
      <alignment horizontal="center" vertical="center"/>
    </xf>
    <xf numFmtId="0" fontId="12" fillId="0" borderId="45" xfId="0" applyFont="1" applyBorder="1" applyAlignment="1">
      <alignment horizontal="center" vertical="center"/>
    </xf>
    <xf numFmtId="0" fontId="12" fillId="0" borderId="8" xfId="0" applyFont="1" applyBorder="1" applyAlignment="1">
      <alignment horizontal="center" vertical="center"/>
    </xf>
    <xf numFmtId="0" fontId="16" fillId="0" borderId="17" xfId="0" applyFont="1" applyBorder="1" applyAlignment="1">
      <alignment horizontal="center" vertical="top"/>
    </xf>
    <xf numFmtId="0" fontId="16" fillId="0" borderId="45" xfId="0" applyFont="1" applyBorder="1" applyAlignment="1">
      <alignment horizontal="center" vertical="top"/>
    </xf>
    <xf numFmtId="184" fontId="11" fillId="0" borderId="52" xfId="1" applyNumberFormat="1" applyFont="1" applyFill="1" applyBorder="1" applyAlignment="1" applyProtection="1">
      <alignment vertical="center"/>
      <protection locked="0"/>
    </xf>
    <xf numFmtId="184" fontId="11" fillId="0" borderId="53" xfId="1" applyNumberFormat="1" applyFont="1" applyFill="1" applyBorder="1" applyAlignment="1" applyProtection="1">
      <alignment vertical="center"/>
      <protection locked="0"/>
    </xf>
    <xf numFmtId="184" fontId="11" fillId="0" borderId="54" xfId="1" applyNumberFormat="1" applyFont="1" applyFill="1" applyBorder="1" applyAlignment="1" applyProtection="1">
      <alignment vertical="center"/>
      <protection locked="0"/>
    </xf>
    <xf numFmtId="184" fontId="11" fillId="0" borderId="55" xfId="1" applyNumberFormat="1" applyFont="1" applyFill="1" applyBorder="1" applyAlignment="1" applyProtection="1">
      <alignment vertical="center"/>
      <protection locked="0"/>
    </xf>
    <xf numFmtId="184" fontId="11" fillId="0" borderId="56" xfId="1" applyNumberFormat="1" applyFont="1" applyFill="1" applyBorder="1" applyAlignment="1" applyProtection="1">
      <alignment vertical="center"/>
      <protection locked="0"/>
    </xf>
    <xf numFmtId="184" fontId="11" fillId="0" borderId="57" xfId="1" applyNumberFormat="1" applyFont="1" applyFill="1" applyBorder="1" applyAlignment="1" applyProtection="1">
      <alignment vertical="center"/>
      <protection locked="0"/>
    </xf>
    <xf numFmtId="0" fontId="12" fillId="0" borderId="17"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183" fontId="12" fillId="0" borderId="17" xfId="0" applyNumberFormat="1" applyFont="1" applyBorder="1" applyAlignment="1" applyProtection="1">
      <alignment horizontal="center" vertical="center" shrinkToFit="1"/>
      <protection locked="0"/>
    </xf>
    <xf numFmtId="183" fontId="12" fillId="0" borderId="7" xfId="0" applyNumberFormat="1" applyFont="1" applyBorder="1" applyAlignment="1" applyProtection="1">
      <alignment horizontal="center" vertical="center" shrinkToFit="1"/>
      <protection locked="0"/>
    </xf>
    <xf numFmtId="183" fontId="12" fillId="0" borderId="6" xfId="0" applyNumberFormat="1" applyFont="1" applyBorder="1" applyAlignment="1" applyProtection="1">
      <alignment horizontal="center" vertical="center" shrinkToFit="1"/>
      <protection locked="0"/>
    </xf>
    <xf numFmtId="183" fontId="12" fillId="0" borderId="45" xfId="0" applyNumberFormat="1" applyFont="1" applyBorder="1" applyAlignment="1" applyProtection="1">
      <alignment horizontal="center" vertical="center" shrinkToFit="1"/>
      <protection locked="0"/>
    </xf>
    <xf numFmtId="183" fontId="12" fillId="0" borderId="3" xfId="0" applyNumberFormat="1" applyFont="1" applyBorder="1" applyAlignment="1" applyProtection="1">
      <alignment horizontal="center" vertical="center" shrinkToFit="1"/>
      <protection locked="0"/>
    </xf>
    <xf numFmtId="183" fontId="12" fillId="0" borderId="8" xfId="0" applyNumberFormat="1" applyFont="1" applyBorder="1" applyAlignment="1" applyProtection="1">
      <alignment horizontal="center" vertical="center" shrinkToFit="1"/>
      <protection locked="0"/>
    </xf>
    <xf numFmtId="0" fontId="3" fillId="0" borderId="50" xfId="0" applyFont="1" applyBorder="1" applyAlignment="1">
      <alignment horizontal="center" vertical="top"/>
    </xf>
    <xf numFmtId="0" fontId="3" fillId="0" borderId="51" xfId="0" applyFont="1" applyBorder="1" applyAlignment="1">
      <alignment horizontal="center" vertical="top"/>
    </xf>
    <xf numFmtId="0" fontId="3" fillId="0" borderId="6" xfId="0" applyFont="1" applyBorder="1" applyAlignment="1">
      <alignment horizontal="center"/>
    </xf>
    <xf numFmtId="0" fontId="3" fillId="0" borderId="8" xfId="0" applyFont="1" applyBorder="1" applyAlignment="1">
      <alignment horizontal="center"/>
    </xf>
    <xf numFmtId="0" fontId="4" fillId="0" borderId="45" xfId="0" applyFont="1" applyBorder="1" applyAlignment="1">
      <alignment horizontal="center" vertical="center"/>
    </xf>
    <xf numFmtId="0" fontId="3" fillId="0" borderId="7" xfId="0" applyFont="1" applyBorder="1" applyAlignment="1">
      <alignment horizontal="center" vertical="top"/>
    </xf>
    <xf numFmtId="0" fontId="3" fillId="0" borderId="6" xfId="0" applyFont="1" applyBorder="1" applyAlignment="1">
      <alignment horizontal="center" vertical="top"/>
    </xf>
    <xf numFmtId="0" fontId="3" fillId="0" borderId="3" xfId="0" applyFont="1" applyBorder="1" applyAlignment="1">
      <alignment horizontal="center" vertical="top"/>
    </xf>
    <xf numFmtId="0" fontId="3" fillId="0" borderId="8" xfId="0" applyFont="1" applyBorder="1" applyAlignment="1">
      <alignment horizontal="center" vertical="top"/>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16" fillId="0" borderId="52" xfId="0" applyFont="1" applyBorder="1" applyAlignment="1">
      <alignment horizontal="center" vertical="top"/>
    </xf>
    <xf numFmtId="0" fontId="16" fillId="0" borderId="54" xfId="0" applyFont="1" applyBorder="1" applyAlignment="1">
      <alignment horizontal="center" vertical="top"/>
    </xf>
    <xf numFmtId="0" fontId="16" fillId="0" borderId="55" xfId="0" applyFont="1" applyBorder="1" applyAlignment="1">
      <alignment horizontal="center" vertical="top"/>
    </xf>
    <xf numFmtId="0" fontId="16" fillId="0" borderId="57" xfId="0" applyFont="1" applyBorder="1" applyAlignment="1">
      <alignment horizontal="center" vertical="top"/>
    </xf>
    <xf numFmtId="38" fontId="16" fillId="0" borderId="83" xfId="1" applyFont="1" applyFill="1" applyBorder="1" applyAlignment="1">
      <alignment horizontal="center" vertical="top"/>
    </xf>
    <xf numFmtId="38" fontId="18" fillId="0" borderId="84" xfId="1" applyFont="1" applyFill="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38" fontId="18" fillId="0" borderId="5" xfId="1" applyFont="1" applyFill="1" applyBorder="1" applyAlignment="1">
      <alignment horizontal="center" vertical="top"/>
    </xf>
    <xf numFmtId="38" fontId="18" fillId="0" borderId="4" xfId="1" applyFont="1" applyFill="1" applyBorder="1" applyAlignment="1">
      <alignment horizontal="center" vertical="top"/>
    </xf>
    <xf numFmtId="0" fontId="5" fillId="0" borderId="17"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0" xfId="0" applyFont="1" applyAlignment="1">
      <alignment horizontal="center" vertical="center" shrinkToFit="1"/>
    </xf>
    <xf numFmtId="0" fontId="5" fillId="0" borderId="18"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38" fontId="16" fillId="0" borderId="5" xfId="1" applyFont="1" applyFill="1" applyBorder="1" applyAlignment="1">
      <alignment horizontal="center" vertical="top"/>
    </xf>
    <xf numFmtId="38" fontId="16" fillId="0" borderId="4" xfId="1" applyFont="1" applyFill="1" applyBorder="1" applyAlignment="1">
      <alignment horizontal="center" vertical="top"/>
    </xf>
    <xf numFmtId="0" fontId="16" fillId="0" borderId="7" xfId="0" applyFont="1" applyBorder="1" applyAlignment="1">
      <alignment horizontal="center" vertical="top"/>
    </xf>
    <xf numFmtId="0" fontId="16" fillId="0" borderId="6" xfId="0" applyFont="1" applyBorder="1" applyAlignment="1">
      <alignment horizontal="center" vertical="top"/>
    </xf>
    <xf numFmtId="0" fontId="16" fillId="0" borderId="3" xfId="0" applyFont="1" applyBorder="1" applyAlignment="1">
      <alignment horizontal="center" vertical="top"/>
    </xf>
    <xf numFmtId="0" fontId="16" fillId="0" borderId="8" xfId="0" applyFont="1" applyBorder="1" applyAlignment="1">
      <alignment horizontal="center" vertical="top"/>
    </xf>
    <xf numFmtId="0" fontId="16" fillId="0" borderId="17" xfId="0" applyFont="1" applyBorder="1" applyAlignment="1">
      <alignment horizontal="left" vertical="center" wrapText="1"/>
    </xf>
    <xf numFmtId="0" fontId="16" fillId="0" borderId="7" xfId="0" applyFont="1" applyBorder="1" applyAlignment="1">
      <alignment horizontal="left" vertical="center" wrapText="1"/>
    </xf>
    <xf numFmtId="0" fontId="16" fillId="0" borderId="6" xfId="0" applyFont="1" applyBorder="1" applyAlignment="1">
      <alignment horizontal="left" vertical="center" wrapText="1"/>
    </xf>
    <xf numFmtId="0" fontId="16" fillId="0" borderId="45" xfId="0" applyFont="1" applyBorder="1" applyAlignment="1">
      <alignment horizontal="left" vertical="center" wrapText="1"/>
    </xf>
    <xf numFmtId="0" fontId="16" fillId="0" borderId="3" xfId="0" applyFont="1" applyBorder="1" applyAlignment="1">
      <alignment horizontal="left" vertical="center" wrapText="1"/>
    </xf>
    <xf numFmtId="0" fontId="16" fillId="0" borderId="8" xfId="0" applyFont="1" applyBorder="1" applyAlignment="1">
      <alignment horizontal="left" vertical="center" wrapText="1"/>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4" fillId="0" borderId="2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6" fillId="0" borderId="125" xfId="0" applyFont="1" applyBorder="1" applyAlignment="1">
      <alignment horizontal="center" vertical="top" textRotation="255"/>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62" xfId="0" applyFont="1" applyBorder="1" applyAlignment="1">
      <alignment horizontal="center" vertical="center"/>
    </xf>
    <xf numFmtId="0" fontId="6" fillId="0" borderId="137" xfId="0" applyFont="1" applyBorder="1" applyAlignment="1">
      <alignment horizontal="center" vertical="center"/>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5" fillId="0" borderId="136" xfId="0" applyFont="1" applyBorder="1" applyAlignment="1">
      <alignment horizontal="center" vertical="center"/>
    </xf>
    <xf numFmtId="0" fontId="5" fillId="0" borderId="134" xfId="0" applyFont="1" applyBorder="1" applyAlignment="1">
      <alignment horizontal="center" vertical="center"/>
    </xf>
    <xf numFmtId="0" fontId="5" fillId="0" borderId="140" xfId="0" applyFont="1" applyBorder="1" applyAlignment="1">
      <alignment horizontal="center" vertical="center"/>
    </xf>
    <xf numFmtId="0" fontId="5" fillId="0" borderId="98" xfId="0" applyFont="1" applyBorder="1" applyAlignment="1">
      <alignment horizontal="center" vertical="center"/>
    </xf>
    <xf numFmtId="0" fontId="5" fillId="0" borderId="56" xfId="0" applyFont="1" applyBorder="1" applyAlignment="1">
      <alignment horizontal="center" vertical="center"/>
    </xf>
    <xf numFmtId="0" fontId="5" fillId="0" borderId="99" xfId="0" applyFont="1" applyBorder="1" applyAlignment="1">
      <alignment horizontal="center"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16" fillId="0" borderId="76" xfId="0" applyFont="1" applyBorder="1" applyAlignment="1">
      <alignment horizontal="center" vertical="center"/>
    </xf>
    <xf numFmtId="0" fontId="16" fillId="0" borderId="97" xfId="0" applyFont="1" applyBorder="1" applyAlignment="1">
      <alignment horizontal="center" vertical="center"/>
    </xf>
    <xf numFmtId="183" fontId="12" fillId="0" borderId="58" xfId="0" applyNumberFormat="1" applyFont="1" applyBorder="1" applyAlignment="1" applyProtection="1">
      <alignment horizontal="center" vertical="center" shrinkToFit="1"/>
      <protection locked="0"/>
    </xf>
    <xf numFmtId="183" fontId="12" fillId="0" borderId="59" xfId="0" applyNumberFormat="1" applyFont="1" applyBorder="1" applyAlignment="1" applyProtection="1">
      <alignment horizontal="center" vertical="center" shrinkToFit="1"/>
      <protection locked="0"/>
    </xf>
    <xf numFmtId="183" fontId="12" fillId="0" borderId="51" xfId="0" applyNumberFormat="1" applyFont="1" applyBorder="1" applyAlignment="1" applyProtection="1">
      <alignment horizontal="center" vertical="center" shrinkToFit="1"/>
      <protection locked="0"/>
    </xf>
    <xf numFmtId="0" fontId="3" fillId="0" borderId="67" xfId="0" applyFont="1" applyBorder="1" applyAlignment="1">
      <alignment horizontal="center"/>
    </xf>
    <xf numFmtId="0" fontId="3" fillId="0" borderId="68" xfId="0" applyFont="1" applyBorder="1" applyAlignment="1">
      <alignment horizontal="center"/>
    </xf>
    <xf numFmtId="0" fontId="16" fillId="0" borderId="128" xfId="0" applyFont="1" applyBorder="1" applyAlignment="1">
      <alignment horizontal="center" vertical="center" wrapText="1"/>
    </xf>
    <xf numFmtId="0" fontId="16" fillId="0" borderId="129" xfId="0" applyFont="1" applyBorder="1" applyAlignment="1">
      <alignment horizontal="center" vertical="center" wrapText="1"/>
    </xf>
    <xf numFmtId="0" fontId="16" fillId="0" borderId="91" xfId="0" applyFont="1" applyBorder="1" applyAlignment="1">
      <alignment horizontal="center" vertical="center" wrapText="1"/>
    </xf>
    <xf numFmtId="0" fontId="16" fillId="0" borderId="57" xfId="0" applyFont="1" applyBorder="1" applyAlignment="1">
      <alignment horizontal="center" vertical="center" wrapText="1"/>
    </xf>
    <xf numFmtId="0" fontId="5" fillId="0" borderId="130" xfId="0" applyFont="1" applyBorder="1" applyAlignment="1">
      <alignment horizontal="center" vertical="center"/>
    </xf>
    <xf numFmtId="0" fontId="5" fillId="0" borderId="131" xfId="0" applyFont="1" applyBorder="1" applyAlignment="1">
      <alignment horizontal="center" vertical="center"/>
    </xf>
    <xf numFmtId="0" fontId="5" fillId="0" borderId="132"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133" xfId="0" applyFont="1" applyBorder="1" applyAlignment="1">
      <alignment horizontal="center" vertical="center"/>
    </xf>
    <xf numFmtId="0" fontId="5" fillId="0" borderId="135"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129" xfId="0" applyFont="1" applyBorder="1" applyAlignment="1">
      <alignment horizontal="center" vertical="center"/>
    </xf>
    <xf numFmtId="0" fontId="5" fillId="0" borderId="55" xfId="0" applyFont="1" applyBorder="1" applyAlignment="1">
      <alignment horizontal="center" vertical="center"/>
    </xf>
    <xf numFmtId="0" fontId="5" fillId="0" borderId="57" xfId="0" applyFont="1" applyBorder="1" applyAlignment="1">
      <alignment horizontal="center" vertical="center"/>
    </xf>
    <xf numFmtId="0" fontId="16" fillId="0" borderId="133" xfId="0" applyFont="1" applyBorder="1" applyAlignment="1">
      <alignment horizontal="center" vertical="center" wrapText="1"/>
    </xf>
    <xf numFmtId="0" fontId="16" fillId="0" borderId="135"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6" xfId="0" applyFont="1" applyBorder="1" applyAlignment="1">
      <alignment horizontal="center" vertical="center" wrapText="1"/>
    </xf>
    <xf numFmtId="49" fontId="11" fillId="0" borderId="126" xfId="0" applyNumberFormat="1" applyFont="1" applyBorder="1" applyAlignment="1" applyProtection="1">
      <alignment horizontal="center" vertical="center"/>
      <protection locked="0"/>
    </xf>
    <xf numFmtId="0" fontId="11" fillId="0" borderId="126" xfId="0" applyFont="1" applyBorder="1" applyAlignment="1" applyProtection="1">
      <alignment horizontal="center" vertical="center"/>
      <protection locked="0"/>
    </xf>
    <xf numFmtId="0" fontId="11" fillId="0" borderId="189" xfId="0" applyFont="1" applyBorder="1" applyAlignment="1" applyProtection="1">
      <alignment horizontal="center" vertical="center"/>
      <protection locked="0"/>
    </xf>
    <xf numFmtId="49" fontId="11" fillId="0" borderId="121" xfId="0" applyNumberFormat="1" applyFont="1" applyBorder="1" applyAlignment="1" applyProtection="1">
      <alignment horizontal="center" vertical="center"/>
      <protection locked="0"/>
    </xf>
    <xf numFmtId="0" fontId="11" fillId="0" borderId="121" xfId="0" applyFont="1" applyBorder="1" applyAlignment="1" applyProtection="1">
      <alignment horizontal="center" vertical="center"/>
      <protection locked="0"/>
    </xf>
    <xf numFmtId="49" fontId="11" fillId="0" borderId="126" xfId="0" applyNumberFormat="1" applyFont="1" applyBorder="1" applyAlignment="1" applyProtection="1">
      <alignment horizontal="center" vertical="center" shrinkToFit="1"/>
      <protection locked="0"/>
    </xf>
    <xf numFmtId="49" fontId="11" fillId="0" borderId="189" xfId="0" applyNumberFormat="1" applyFont="1" applyBorder="1" applyAlignment="1" applyProtection="1">
      <alignment horizontal="center" vertical="center" shrinkToFit="1"/>
      <protection locked="0"/>
    </xf>
    <xf numFmtId="0" fontId="10" fillId="0" borderId="113" xfId="0" applyFont="1" applyBorder="1" applyAlignment="1">
      <alignment horizontal="center" vertical="center" wrapText="1"/>
    </xf>
    <xf numFmtId="0" fontId="10" fillId="0" borderId="114" xfId="0" applyFont="1" applyBorder="1" applyAlignment="1">
      <alignment horizontal="center" vertical="center" wrapText="1"/>
    </xf>
    <xf numFmtId="0" fontId="10" fillId="0" borderId="115" xfId="0" applyFont="1" applyBorder="1" applyAlignment="1">
      <alignment horizontal="center" vertical="center" wrapText="1"/>
    </xf>
    <xf numFmtId="0" fontId="10" fillId="0" borderId="116" xfId="0" applyFont="1" applyBorder="1" applyAlignment="1">
      <alignment horizontal="center" vertical="center" wrapText="1"/>
    </xf>
    <xf numFmtId="0" fontId="10" fillId="0" borderId="117" xfId="0" applyFont="1" applyBorder="1" applyAlignment="1">
      <alignment horizontal="center" vertical="center" wrapText="1"/>
    </xf>
    <xf numFmtId="0" fontId="10" fillId="0" borderId="118" xfId="0" applyFont="1" applyBorder="1" applyAlignment="1">
      <alignment horizontal="center" vertical="center" wrapText="1"/>
    </xf>
    <xf numFmtId="0" fontId="26" fillId="0" borderId="0" xfId="0" applyFont="1" applyAlignment="1" applyProtection="1">
      <alignment horizontal="center" vertical="center"/>
      <protection locked="0"/>
    </xf>
    <xf numFmtId="0" fontId="26" fillId="0" borderId="175" xfId="0" applyFont="1" applyBorder="1" applyAlignment="1" applyProtection="1">
      <alignment horizontal="center" vertical="center"/>
      <protection locked="0"/>
    </xf>
    <xf numFmtId="0" fontId="10" fillId="0" borderId="0" xfId="0" applyFont="1" applyAlignment="1">
      <alignment horizontal="left" vertical="center"/>
    </xf>
    <xf numFmtId="0" fontId="10" fillId="0" borderId="175" xfId="0" applyFont="1" applyBorder="1" applyAlignment="1">
      <alignment horizontal="left" vertical="center"/>
    </xf>
    <xf numFmtId="0" fontId="4" fillId="0" borderId="119" xfId="0" applyFont="1" applyBorder="1" applyAlignment="1">
      <alignment horizontal="center" vertical="center"/>
    </xf>
    <xf numFmtId="0" fontId="4" fillId="0" borderId="177" xfId="0" applyFont="1" applyBorder="1" applyAlignment="1">
      <alignment horizontal="center" vertical="center"/>
    </xf>
    <xf numFmtId="0" fontId="6" fillId="0" borderId="121" xfId="0" applyFont="1" applyBorder="1" applyAlignment="1">
      <alignment horizontal="center" vertical="center"/>
    </xf>
    <xf numFmtId="0" fontId="14" fillId="0" borderId="119" xfId="0" applyFont="1" applyBorder="1" applyAlignment="1">
      <alignment horizontal="center" vertical="center"/>
    </xf>
    <xf numFmtId="0" fontId="14" fillId="0" borderId="120" xfId="0" applyFont="1" applyBorder="1" applyAlignment="1">
      <alignment horizontal="center" vertical="center"/>
    </xf>
    <xf numFmtId="0" fontId="14" fillId="0" borderId="177" xfId="0" applyFont="1" applyBorder="1" applyAlignment="1">
      <alignment horizontal="center" vertical="center"/>
    </xf>
    <xf numFmtId="0" fontId="14" fillId="0" borderId="175" xfId="0" applyFont="1" applyBorder="1" applyAlignment="1">
      <alignment horizontal="center" vertical="center"/>
    </xf>
    <xf numFmtId="3" fontId="12" fillId="0" borderId="120" xfId="0" applyNumberFormat="1" applyFont="1" applyBorder="1" applyAlignment="1" applyProtection="1">
      <alignment horizontal="center" vertical="center"/>
      <protection locked="0"/>
    </xf>
    <xf numFmtId="0" fontId="12" fillId="0" borderId="120" xfId="0" applyFont="1" applyBorder="1" applyAlignment="1" applyProtection="1">
      <alignment horizontal="center" vertical="center"/>
      <protection locked="0"/>
    </xf>
    <xf numFmtId="0" fontId="12" fillId="0" borderId="175" xfId="0" applyFont="1" applyBorder="1" applyAlignment="1" applyProtection="1">
      <alignment horizontal="center" vertical="center"/>
      <protection locked="0"/>
    </xf>
    <xf numFmtId="0" fontId="14" fillId="0" borderId="124" xfId="0" applyFont="1" applyBorder="1" applyAlignment="1">
      <alignment horizontal="center" vertical="center"/>
    </xf>
    <xf numFmtId="0" fontId="14" fillId="0" borderId="178" xfId="0" applyFont="1" applyBorder="1" applyAlignment="1">
      <alignment horizontal="center" vertical="center"/>
    </xf>
    <xf numFmtId="49" fontId="11" fillId="0" borderId="322" xfId="0" applyNumberFormat="1" applyFont="1" applyBorder="1" applyAlignment="1" applyProtection="1">
      <alignment horizontal="center" vertical="center" shrinkToFit="1"/>
      <protection locked="0"/>
    </xf>
    <xf numFmtId="49" fontId="11" fillId="0" borderId="323" xfId="0" applyNumberFormat="1" applyFont="1" applyBorder="1" applyAlignment="1" applyProtection="1">
      <alignment horizontal="center" vertical="center" shrinkToFit="1"/>
      <protection locked="0"/>
    </xf>
    <xf numFmtId="0" fontId="12" fillId="0" borderId="120" xfId="0" applyFont="1" applyBorder="1" applyAlignment="1" applyProtection="1">
      <alignment horizontal="left" wrapText="1" shrinkToFit="1"/>
      <protection locked="0"/>
    </xf>
    <xf numFmtId="49" fontId="19" fillId="0" borderId="120" xfId="0" applyNumberFormat="1" applyFont="1" applyBorder="1" applyAlignment="1" applyProtection="1">
      <alignment horizontal="center" vertical="center"/>
      <protection locked="0"/>
    </xf>
    <xf numFmtId="49" fontId="19" fillId="0" borderId="0" xfId="0" applyNumberFormat="1" applyFont="1" applyAlignment="1" applyProtection="1">
      <alignment horizontal="center" vertical="center"/>
      <protection locked="0"/>
    </xf>
    <xf numFmtId="184" fontId="11" fillId="0" borderId="85" xfId="1" applyNumberFormat="1" applyFont="1" applyFill="1" applyBorder="1" applyAlignment="1" applyProtection="1">
      <alignment horizontal="right" vertical="center"/>
      <protection locked="0"/>
    </xf>
    <xf numFmtId="184" fontId="11" fillId="0" borderId="188" xfId="1" applyNumberFormat="1" applyFont="1" applyFill="1" applyBorder="1" applyAlignment="1" applyProtection="1">
      <alignment horizontal="right" vertical="center"/>
      <protection locked="0"/>
    </xf>
    <xf numFmtId="184" fontId="11" fillId="0" borderId="17" xfId="1" applyNumberFormat="1" applyFont="1" applyFill="1" applyBorder="1" applyAlignment="1" applyProtection="1">
      <alignment vertical="center"/>
      <protection locked="0"/>
    </xf>
    <xf numFmtId="184" fontId="11" fillId="0" borderId="7" xfId="1" applyNumberFormat="1" applyFont="1" applyFill="1" applyBorder="1" applyAlignment="1" applyProtection="1">
      <alignment vertical="center"/>
      <protection locked="0"/>
    </xf>
    <xf numFmtId="184" fontId="11" fillId="0" borderId="45" xfId="1" applyNumberFormat="1" applyFont="1" applyFill="1" applyBorder="1" applyAlignment="1" applyProtection="1">
      <alignment vertical="center"/>
      <protection locked="0"/>
    </xf>
    <xf numFmtId="184" fontId="11" fillId="0" borderId="3" xfId="1" applyNumberFormat="1" applyFont="1" applyFill="1" applyBorder="1" applyAlignment="1" applyProtection="1">
      <alignment vertical="center"/>
      <protection locked="0"/>
    </xf>
    <xf numFmtId="49" fontId="11" fillId="0" borderId="127" xfId="0" applyNumberFormat="1" applyFont="1" applyBorder="1" applyAlignment="1" applyProtection="1">
      <alignment horizontal="center" vertical="center"/>
      <protection locked="0"/>
    </xf>
    <xf numFmtId="49" fontId="11" fillId="0" borderId="176" xfId="0" applyNumberFormat="1" applyFont="1" applyBorder="1" applyAlignment="1" applyProtection="1">
      <alignment horizontal="center" vertical="center"/>
      <protection locked="0"/>
    </xf>
    <xf numFmtId="49" fontId="11" fillId="0" borderId="179" xfId="0" applyNumberFormat="1" applyFont="1" applyBorder="1" applyAlignment="1" applyProtection="1">
      <alignment horizontal="center" vertical="center"/>
      <protection locked="0"/>
    </xf>
    <xf numFmtId="49" fontId="11" fillId="0" borderId="180" xfId="0" applyNumberFormat="1" applyFont="1" applyBorder="1" applyAlignment="1" applyProtection="1">
      <alignment horizontal="center" vertical="center"/>
      <protection locked="0"/>
    </xf>
    <xf numFmtId="0" fontId="6" fillId="0" borderId="339" xfId="0" applyFont="1" applyBorder="1" applyAlignment="1">
      <alignment horizontal="center" vertical="center"/>
    </xf>
    <xf numFmtId="49" fontId="11" fillId="0" borderId="124" xfId="0" applyNumberFormat="1" applyFont="1" applyBorder="1" applyAlignment="1" applyProtection="1">
      <alignment horizontal="center" vertical="center"/>
      <protection locked="0"/>
    </xf>
    <xf numFmtId="49" fontId="11" fillId="0" borderId="178" xfId="0" applyNumberFormat="1" applyFont="1" applyBorder="1" applyAlignment="1" applyProtection="1">
      <alignment horizontal="center" vertical="center"/>
      <protection locked="0"/>
    </xf>
    <xf numFmtId="0" fontId="12" fillId="0" borderId="0" xfId="0" applyFont="1" applyAlignment="1" applyProtection="1">
      <alignment horizontal="left" vertical="center"/>
      <protection locked="0"/>
    </xf>
    <xf numFmtId="0" fontId="13" fillId="0" borderId="0" xfId="0" applyFont="1" applyAlignment="1" applyProtection="1">
      <alignment horizontal="center"/>
      <protection locked="0"/>
    </xf>
    <xf numFmtId="0" fontId="13" fillId="0" borderId="198" xfId="0" applyFont="1" applyBorder="1" applyAlignment="1" applyProtection="1">
      <alignment horizontal="center"/>
      <protection locked="0"/>
    </xf>
    <xf numFmtId="0" fontId="19" fillId="0" borderId="0" xfId="0" applyFont="1" applyAlignment="1">
      <alignment horizontal="left"/>
    </xf>
    <xf numFmtId="0" fontId="19" fillId="0" borderId="198" xfId="0" applyFont="1" applyBorder="1" applyAlignment="1">
      <alignment horizontal="left"/>
    </xf>
    <xf numFmtId="178" fontId="13" fillId="0" borderId="234" xfId="0" applyNumberFormat="1" applyFont="1" applyBorder="1" applyAlignment="1" applyProtection="1">
      <alignment horizontal="center"/>
      <protection locked="0"/>
    </xf>
    <xf numFmtId="178" fontId="13" fillId="0" borderId="232" xfId="0" applyNumberFormat="1" applyFont="1" applyBorder="1" applyAlignment="1" applyProtection="1">
      <alignment horizontal="center"/>
      <protection locked="0"/>
    </xf>
    <xf numFmtId="178" fontId="13" fillId="0" borderId="233" xfId="0" applyNumberFormat="1" applyFont="1" applyBorder="1" applyAlignment="1" applyProtection="1">
      <alignment horizontal="center"/>
      <protection locked="0"/>
    </xf>
    <xf numFmtId="178" fontId="13" fillId="0" borderId="305" xfId="0" applyNumberFormat="1" applyFont="1" applyBorder="1" applyAlignment="1" applyProtection="1">
      <alignment horizontal="center"/>
      <protection locked="0"/>
    </xf>
    <xf numFmtId="178" fontId="13" fillId="0" borderId="306" xfId="0" applyNumberFormat="1" applyFont="1" applyBorder="1" applyAlignment="1" applyProtection="1">
      <alignment horizontal="center"/>
      <protection locked="0"/>
    </xf>
    <xf numFmtId="178" fontId="13" fillId="0" borderId="321" xfId="0" applyNumberFormat="1" applyFont="1" applyBorder="1" applyAlignment="1" applyProtection="1">
      <alignment horizontal="center"/>
      <protection locked="0"/>
    </xf>
    <xf numFmtId="185" fontId="28" fillId="0" borderId="234" xfId="0" applyNumberFormat="1" applyFont="1" applyBorder="1" applyAlignment="1">
      <alignment horizontal="center"/>
    </xf>
    <xf numFmtId="185" fontId="28" fillId="0" borderId="301" xfId="0" applyNumberFormat="1" applyFont="1" applyBorder="1" applyAlignment="1">
      <alignment horizontal="center"/>
    </xf>
    <xf numFmtId="185" fontId="28" fillId="0" borderId="305" xfId="0" applyNumberFormat="1" applyFont="1" applyBorder="1" applyAlignment="1">
      <alignment horizontal="center"/>
    </xf>
    <xf numFmtId="185" fontId="28" fillId="0" borderId="307" xfId="0" applyNumberFormat="1" applyFont="1" applyBorder="1" applyAlignment="1">
      <alignment horizontal="center"/>
    </xf>
    <xf numFmtId="0" fontId="19" fillId="0" borderId="0" xfId="0" applyFont="1" applyAlignment="1">
      <alignment horizontal="center" vertical="center"/>
    </xf>
    <xf numFmtId="0" fontId="13" fillId="0" borderId="0" xfId="0" applyFont="1" applyAlignment="1" applyProtection="1">
      <alignment horizontal="left" vertical="center"/>
      <protection locked="0"/>
    </xf>
    <xf numFmtId="0" fontId="13" fillId="0" borderId="191" xfId="0" applyFont="1" applyBorder="1" applyAlignment="1" applyProtection="1">
      <alignment horizontal="left" vertical="center"/>
      <protection locked="0"/>
    </xf>
    <xf numFmtId="0" fontId="19" fillId="0" borderId="191" xfId="0" applyFont="1" applyBorder="1" applyAlignment="1">
      <alignment horizontal="center" vertical="center"/>
    </xf>
    <xf numFmtId="0" fontId="13" fillId="0" borderId="0" xfId="0" applyFont="1" applyAlignment="1" applyProtection="1">
      <alignment horizontal="left" vertical="center" wrapText="1"/>
      <protection locked="0"/>
    </xf>
    <xf numFmtId="0" fontId="13" fillId="0" borderId="191" xfId="0" applyFont="1" applyBorder="1" applyAlignment="1" applyProtection="1">
      <alignment horizontal="left" vertical="center" wrapText="1"/>
      <protection locked="0"/>
    </xf>
    <xf numFmtId="0" fontId="19" fillId="0" borderId="0" xfId="0" applyFont="1" applyAlignment="1">
      <alignment horizontal="center"/>
    </xf>
    <xf numFmtId="0" fontId="19" fillId="0" borderId="147" xfId="0" applyFont="1" applyBorder="1" applyAlignment="1">
      <alignment horizontal="center"/>
    </xf>
    <xf numFmtId="0" fontId="19" fillId="0" borderId="141" xfId="0" applyFont="1" applyBorder="1" applyAlignment="1">
      <alignment horizontal="center"/>
    </xf>
    <xf numFmtId="178" fontId="13" fillId="0" borderId="105" xfId="0" applyNumberFormat="1" applyFont="1" applyBorder="1" applyAlignment="1" applyProtection="1">
      <alignment horizontal="center"/>
      <protection locked="0"/>
    </xf>
    <xf numFmtId="178" fontId="13" fillId="0" borderId="0" xfId="0" applyNumberFormat="1" applyFont="1" applyAlignment="1" applyProtection="1">
      <alignment horizontal="center"/>
      <protection locked="0"/>
    </xf>
    <xf numFmtId="178" fontId="13" fillId="0" borderId="255" xfId="0" applyNumberFormat="1" applyFont="1" applyBorder="1" applyAlignment="1" applyProtection="1">
      <alignment horizontal="center"/>
      <protection locked="0"/>
    </xf>
    <xf numFmtId="178" fontId="13" fillId="0" borderId="256" xfId="0" applyNumberFormat="1" applyFont="1" applyBorder="1" applyAlignment="1" applyProtection="1">
      <alignment horizontal="center"/>
      <protection locked="0"/>
    </xf>
    <xf numFmtId="0" fontId="28" fillId="0" borderId="0" xfId="0" applyFont="1" applyAlignment="1">
      <alignment horizontal="center"/>
    </xf>
    <xf numFmtId="0" fontId="28" fillId="0" borderId="256" xfId="0" applyFont="1" applyBorder="1" applyAlignment="1">
      <alignment horizontal="center"/>
    </xf>
    <xf numFmtId="0" fontId="28" fillId="0" borderId="9" xfId="0" applyFont="1" applyBorder="1" applyAlignment="1">
      <alignment horizontal="center"/>
    </xf>
    <xf numFmtId="0" fontId="28" fillId="0" borderId="257" xfId="0" applyFont="1" applyBorder="1" applyAlignment="1">
      <alignment horizontal="center"/>
    </xf>
    <xf numFmtId="0" fontId="19" fillId="0" borderId="0" xfId="0" applyFont="1" applyAlignment="1" applyProtection="1">
      <alignment horizontal="center"/>
      <protection locked="0"/>
    </xf>
    <xf numFmtId="185" fontId="28" fillId="0" borderId="310" xfId="0" applyNumberFormat="1" applyFont="1" applyBorder="1" applyAlignment="1">
      <alignment horizontal="center"/>
    </xf>
    <xf numFmtId="185" fontId="28" fillId="0" borderId="313" xfId="0" applyNumberFormat="1" applyFont="1" applyBorder="1" applyAlignment="1">
      <alignment horizontal="center"/>
    </xf>
    <xf numFmtId="185" fontId="28" fillId="0" borderId="314" xfId="0" applyNumberFormat="1" applyFont="1" applyBorder="1" applyAlignment="1">
      <alignment horizontal="center"/>
    </xf>
    <xf numFmtId="185" fontId="28" fillId="0" borderId="317" xfId="0" applyNumberFormat="1" applyFont="1" applyBorder="1" applyAlignment="1">
      <alignment horizontal="center"/>
    </xf>
    <xf numFmtId="178" fontId="13" fillId="0" borderId="318" xfId="0" applyNumberFormat="1" applyFont="1" applyBorder="1" applyAlignment="1" applyProtection="1">
      <alignment horizontal="center"/>
      <protection locked="0"/>
    </xf>
    <xf numFmtId="178" fontId="13" fillId="0" borderId="319" xfId="0" applyNumberFormat="1" applyFont="1" applyBorder="1" applyAlignment="1" applyProtection="1">
      <alignment horizontal="center"/>
      <protection locked="0"/>
    </xf>
    <xf numFmtId="0" fontId="28" fillId="0" borderId="319" xfId="0" applyFont="1" applyBorder="1" applyAlignment="1">
      <alignment horizontal="center"/>
    </xf>
    <xf numFmtId="0" fontId="28" fillId="0" borderId="320" xfId="0" applyFont="1" applyBorder="1" applyAlignment="1">
      <alignment horizontal="center"/>
    </xf>
    <xf numFmtId="178" fontId="13" fillId="0" borderId="310" xfId="0" applyNumberFormat="1" applyFont="1" applyBorder="1" applyAlignment="1" applyProtection="1">
      <alignment horizontal="center"/>
      <protection locked="0"/>
    </xf>
    <xf numFmtId="178" fontId="13" fillId="0" borderId="311" xfId="0" applyNumberFormat="1" applyFont="1" applyBorder="1" applyAlignment="1" applyProtection="1">
      <alignment horizontal="center"/>
      <protection locked="0"/>
    </xf>
    <xf numFmtId="178" fontId="13" fillId="0" borderId="312" xfId="0" applyNumberFormat="1" applyFont="1" applyBorder="1" applyAlignment="1" applyProtection="1">
      <alignment horizontal="center"/>
      <protection locked="0"/>
    </xf>
    <xf numFmtId="178" fontId="13" fillId="0" borderId="314" xfId="0" applyNumberFormat="1" applyFont="1" applyBorder="1" applyAlignment="1" applyProtection="1">
      <alignment horizontal="center"/>
      <protection locked="0"/>
    </xf>
    <xf numFmtId="178" fontId="13" fillId="0" borderId="315" xfId="0" applyNumberFormat="1" applyFont="1" applyBorder="1" applyAlignment="1" applyProtection="1">
      <alignment horizontal="center"/>
      <protection locked="0"/>
    </xf>
    <xf numFmtId="178" fontId="13" fillId="0" borderId="316" xfId="0" applyNumberFormat="1" applyFont="1" applyBorder="1" applyAlignment="1" applyProtection="1">
      <alignment horizontal="center"/>
      <protection locked="0"/>
    </xf>
    <xf numFmtId="0" fontId="19" fillId="0" borderId="0" xfId="0" applyFont="1" applyAlignment="1">
      <alignment horizontal="left" vertical="top" wrapText="1"/>
    </xf>
    <xf numFmtId="0" fontId="19" fillId="0" borderId="106" xfId="0" applyFont="1" applyBorder="1" applyAlignment="1" applyProtection="1">
      <alignment horizontal="center"/>
      <protection locked="0"/>
    </xf>
    <xf numFmtId="0" fontId="19" fillId="0" borderId="219" xfId="0" applyFont="1" applyBorder="1" applyAlignment="1" applyProtection="1">
      <alignment horizontal="center"/>
      <protection locked="0"/>
    </xf>
    <xf numFmtId="0" fontId="19" fillId="0" borderId="105" xfId="0" applyFont="1" applyBorder="1" applyAlignment="1" applyProtection="1">
      <alignment horizontal="center"/>
      <protection locked="0"/>
    </xf>
    <xf numFmtId="0" fontId="19" fillId="0" borderId="111" xfId="0" applyFont="1" applyBorder="1" applyAlignment="1" applyProtection="1">
      <alignment horizontal="center"/>
      <protection locked="0"/>
    </xf>
    <xf numFmtId="0" fontId="19" fillId="0" borderId="9" xfId="0" applyFont="1" applyBorder="1" applyAlignment="1" applyProtection="1">
      <alignment horizontal="center"/>
      <protection locked="0"/>
    </xf>
    <xf numFmtId="0" fontId="19" fillId="0" borderId="309" xfId="0" applyFont="1" applyBorder="1" applyAlignment="1" applyProtection="1">
      <alignment horizontal="center"/>
      <protection locked="0"/>
    </xf>
    <xf numFmtId="0" fontId="19" fillId="0" borderId="215" xfId="0" applyFont="1" applyBorder="1" applyAlignment="1" applyProtection="1">
      <alignment horizontal="center"/>
      <protection locked="0"/>
    </xf>
    <xf numFmtId="0" fontId="19" fillId="0" borderId="218" xfId="0" applyFont="1" applyBorder="1" applyAlignment="1" applyProtection="1">
      <alignment horizontal="center"/>
      <protection locked="0"/>
    </xf>
    <xf numFmtId="0" fontId="19" fillId="0" borderId="226" xfId="0" applyFont="1" applyBorder="1" applyAlignment="1" applyProtection="1">
      <alignment horizontal="center"/>
      <protection locked="0"/>
    </xf>
    <xf numFmtId="0" fontId="19" fillId="0" borderId="221" xfId="0" applyFont="1" applyBorder="1" applyAlignment="1" applyProtection="1">
      <alignment horizontal="center"/>
      <protection locked="0"/>
    </xf>
    <xf numFmtId="0" fontId="19" fillId="0" borderId="304" xfId="0" applyFont="1" applyBorder="1" applyAlignment="1" applyProtection="1">
      <alignment horizontal="center"/>
      <protection locked="0"/>
    </xf>
    <xf numFmtId="178" fontId="13" fillId="0" borderId="106" xfId="0" applyNumberFormat="1" applyFont="1" applyBorder="1" applyAlignment="1" applyProtection="1">
      <alignment horizontal="center"/>
      <protection locked="0"/>
    </xf>
    <xf numFmtId="178" fontId="13" fillId="0" borderId="219" xfId="0" applyNumberFormat="1" applyFont="1" applyBorder="1" applyAlignment="1" applyProtection="1">
      <alignment horizontal="center"/>
      <protection locked="0"/>
    </xf>
    <xf numFmtId="0" fontId="28" fillId="0" borderId="219" xfId="0" applyFont="1" applyBorder="1" applyAlignment="1">
      <alignment horizontal="center"/>
    </xf>
    <xf numFmtId="0" fontId="28" fillId="0" borderId="111" xfId="0" applyFont="1" applyBorder="1" applyAlignment="1">
      <alignment horizontal="center"/>
    </xf>
    <xf numFmtId="0" fontId="19" fillId="0" borderId="231" xfId="0" applyFont="1" applyBorder="1" applyAlignment="1" applyProtection="1">
      <alignment horizontal="center" shrinkToFit="1"/>
      <protection locked="0"/>
    </xf>
    <xf numFmtId="0" fontId="19" fillId="0" borderId="232" xfId="0" applyFont="1" applyBorder="1" applyAlignment="1" applyProtection="1">
      <alignment horizontal="center" shrinkToFit="1"/>
      <protection locked="0"/>
    </xf>
    <xf numFmtId="0" fontId="19" fillId="0" borderId="301" xfId="0" applyFont="1" applyBorder="1" applyAlignment="1" applyProtection="1">
      <alignment horizontal="center" shrinkToFit="1"/>
      <protection locked="0"/>
    </xf>
    <xf numFmtId="0" fontId="19" fillId="0" borderId="220" xfId="0" applyFont="1" applyBorder="1" applyAlignment="1" applyProtection="1">
      <alignment horizontal="center" shrinkToFit="1"/>
      <protection locked="0"/>
    </xf>
    <xf numFmtId="0" fontId="19" fillId="0" borderId="221" xfId="0" applyFont="1" applyBorder="1" applyAlignment="1" applyProtection="1">
      <alignment horizontal="center" shrinkToFit="1"/>
      <protection locked="0"/>
    </xf>
    <xf numFmtId="0" fontId="19" fillId="0" borderId="304" xfId="0" applyFont="1" applyBorder="1" applyAlignment="1" applyProtection="1">
      <alignment horizontal="center" shrinkToFit="1"/>
      <protection locked="0"/>
    </xf>
    <xf numFmtId="0" fontId="19" fillId="0" borderId="308" xfId="0" applyFont="1" applyBorder="1" applyAlignment="1" applyProtection="1">
      <alignment horizontal="center" shrinkToFit="1"/>
      <protection locked="0"/>
    </xf>
    <xf numFmtId="0" fontId="19" fillId="0" borderId="306" xfId="0" applyFont="1" applyBorder="1" applyAlignment="1" applyProtection="1">
      <alignment horizontal="center" shrinkToFit="1"/>
      <protection locked="0"/>
    </xf>
    <xf numFmtId="0" fontId="19" fillId="0" borderId="307" xfId="0" applyFont="1" applyBorder="1" applyAlignment="1" applyProtection="1">
      <alignment horizontal="center" shrinkToFit="1"/>
      <protection locked="0"/>
    </xf>
    <xf numFmtId="0" fontId="28" fillId="0" borderId="288" xfId="0" applyFont="1" applyBorder="1" applyAlignment="1">
      <alignment horizontal="center" shrinkToFit="1"/>
    </xf>
    <xf numFmtId="0" fontId="28" fillId="0" borderId="300" xfId="0" applyFont="1" applyBorder="1" applyAlignment="1">
      <alignment horizontal="center" shrinkToFit="1"/>
    </xf>
    <xf numFmtId="186" fontId="19" fillId="0" borderId="144" xfId="0" applyNumberFormat="1" applyFont="1" applyBorder="1" applyAlignment="1" applyProtection="1">
      <alignment horizontal="right" shrinkToFit="1"/>
      <protection locked="0"/>
    </xf>
    <xf numFmtId="186" fontId="19" fillId="0" borderId="0" xfId="0" applyNumberFormat="1" applyFont="1" applyAlignment="1" applyProtection="1">
      <alignment horizontal="right" shrinkToFit="1"/>
      <protection locked="0"/>
    </xf>
    <xf numFmtId="186" fontId="19" fillId="0" borderId="192" xfId="0" applyNumberFormat="1" applyFont="1" applyBorder="1" applyAlignment="1" applyProtection="1">
      <alignment horizontal="right" shrinkToFit="1"/>
      <protection locked="0"/>
    </xf>
    <xf numFmtId="186" fontId="19" fillId="0" borderId="191" xfId="0" applyNumberFormat="1" applyFont="1" applyBorder="1" applyAlignment="1" applyProtection="1">
      <alignment horizontal="right" shrinkToFit="1"/>
      <protection locked="0"/>
    </xf>
    <xf numFmtId="49" fontId="28" fillId="0" borderId="105" xfId="0" applyNumberFormat="1" applyFont="1" applyBorder="1" applyAlignment="1">
      <alignment horizontal="center"/>
    </xf>
    <xf numFmtId="49" fontId="28" fillId="0" borderId="0" xfId="0" applyNumberFormat="1" applyFont="1" applyAlignment="1">
      <alignment horizontal="center"/>
    </xf>
    <xf numFmtId="49" fontId="28" fillId="0" borderId="201" xfId="0" applyNumberFormat="1" applyFont="1" applyBorder="1" applyAlignment="1">
      <alignment horizontal="center"/>
    </xf>
    <xf numFmtId="49" fontId="28" fillId="0" borderId="102" xfId="0" applyNumberFormat="1" applyFont="1" applyBorder="1" applyAlignment="1">
      <alignment horizontal="center"/>
    </xf>
    <xf numFmtId="49" fontId="28" fillId="0" borderId="191" xfId="0" applyNumberFormat="1" applyFont="1" applyBorder="1" applyAlignment="1">
      <alignment horizontal="center"/>
    </xf>
    <xf numFmtId="49" fontId="28" fillId="0" borderId="207" xfId="0" applyNumberFormat="1" applyFont="1" applyBorder="1" applyAlignment="1">
      <alignment horizontal="center"/>
    </xf>
    <xf numFmtId="186" fontId="13" fillId="0" borderId="144" xfId="0" applyNumberFormat="1" applyFont="1" applyBorder="1" applyAlignment="1" applyProtection="1">
      <alignment horizontal="right" shrinkToFit="1"/>
      <protection locked="0"/>
    </xf>
    <xf numFmtId="186" fontId="13" fillId="0" borderId="0" xfId="0" applyNumberFormat="1" applyFont="1" applyAlignment="1" applyProtection="1">
      <alignment horizontal="right" shrinkToFit="1"/>
      <protection locked="0"/>
    </xf>
    <xf numFmtId="186" fontId="13" fillId="0" borderId="192" xfId="0" applyNumberFormat="1" applyFont="1" applyBorder="1" applyAlignment="1" applyProtection="1">
      <alignment horizontal="right" shrinkToFit="1"/>
      <protection locked="0"/>
    </xf>
    <xf numFmtId="186" fontId="13" fillId="0" borderId="191" xfId="0" applyNumberFormat="1" applyFont="1" applyBorder="1" applyAlignment="1" applyProtection="1">
      <alignment horizontal="right" shrinkToFit="1"/>
      <protection locked="0"/>
    </xf>
    <xf numFmtId="49" fontId="28" fillId="0" borderId="105" xfId="0" applyNumberFormat="1" applyFont="1" applyBorder="1" applyAlignment="1">
      <alignment horizontal="center" shrinkToFit="1"/>
    </xf>
    <xf numFmtId="49" fontId="28" fillId="0" borderId="201" xfId="0" applyNumberFormat="1" applyFont="1" applyBorder="1" applyAlignment="1">
      <alignment horizontal="center" shrinkToFit="1"/>
    </xf>
    <xf numFmtId="49" fontId="28" fillId="0" borderId="102" xfId="0" applyNumberFormat="1" applyFont="1" applyBorder="1" applyAlignment="1">
      <alignment horizontal="center" shrinkToFit="1"/>
    </xf>
    <xf numFmtId="49" fontId="28" fillId="0" borderId="207" xfId="0" applyNumberFormat="1" applyFont="1" applyBorder="1" applyAlignment="1">
      <alignment horizontal="center" shrinkToFit="1"/>
    </xf>
    <xf numFmtId="0" fontId="28" fillId="0" borderId="288" xfId="0" applyFont="1" applyBorder="1" applyAlignment="1">
      <alignment horizontal="center"/>
    </xf>
    <xf numFmtId="0" fontId="28" fillId="0" borderId="270" xfId="0" applyFont="1" applyBorder="1" applyAlignment="1">
      <alignment horizontal="center"/>
    </xf>
    <xf numFmtId="0" fontId="28" fillId="0" borderId="300" xfId="0" applyFont="1" applyBorder="1" applyAlignment="1">
      <alignment horizontal="center"/>
    </xf>
    <xf numFmtId="49" fontId="19" fillId="0" borderId="147" xfId="0" applyNumberFormat="1" applyFont="1" applyBorder="1" applyAlignment="1" applyProtection="1">
      <alignment horizontal="center" vertical="center"/>
      <protection locked="0"/>
    </xf>
    <xf numFmtId="0" fontId="19" fillId="0" borderId="147" xfId="0" applyFont="1" applyBorder="1" applyAlignment="1" applyProtection="1">
      <alignment vertical="center" wrapText="1"/>
      <protection locked="0"/>
    </xf>
    <xf numFmtId="186" fontId="28" fillId="0" borderId="144" xfId="0" applyNumberFormat="1" applyFont="1" applyBorder="1" applyAlignment="1">
      <alignment horizontal="right"/>
    </xf>
    <xf numFmtId="186" fontId="28" fillId="0" borderId="0" xfId="0" applyNumberFormat="1" applyFont="1" applyAlignment="1">
      <alignment horizontal="right"/>
    </xf>
    <xf numFmtId="0" fontId="19" fillId="0" borderId="170" xfId="0" applyFont="1" applyBorder="1" applyAlignment="1" applyProtection="1">
      <alignment horizontal="center"/>
      <protection locked="0"/>
    </xf>
    <xf numFmtId="0" fontId="19" fillId="0" borderId="147" xfId="0" applyFont="1" applyBorder="1" applyAlignment="1" applyProtection="1">
      <alignment horizontal="center"/>
      <protection locked="0"/>
    </xf>
    <xf numFmtId="0" fontId="19" fillId="0" borderId="171" xfId="0" applyFont="1" applyBorder="1" applyAlignment="1" applyProtection="1">
      <alignment horizontal="center"/>
      <protection locked="0"/>
    </xf>
    <xf numFmtId="0" fontId="19" fillId="0" borderId="149" xfId="0" applyFont="1" applyBorder="1" applyAlignment="1" applyProtection="1">
      <alignment horizontal="center"/>
      <protection locked="0"/>
    </xf>
    <xf numFmtId="186" fontId="28" fillId="0" borderId="142" xfId="0" applyNumberFormat="1" applyFont="1" applyBorder="1" applyAlignment="1">
      <alignment horizontal="right"/>
    </xf>
    <xf numFmtId="186" fontId="28" fillId="0" borderId="199" xfId="0" applyNumberFormat="1" applyFont="1" applyBorder="1" applyAlignment="1">
      <alignment horizontal="right"/>
    </xf>
    <xf numFmtId="0" fontId="19" fillId="0" borderId="234" xfId="0" applyFont="1" applyBorder="1" applyAlignment="1" applyProtection="1">
      <alignment horizontal="center" shrinkToFit="1"/>
      <protection locked="0"/>
    </xf>
    <xf numFmtId="0" fontId="19" fillId="0" borderId="226" xfId="0" applyFont="1" applyBorder="1" applyAlignment="1" applyProtection="1">
      <alignment horizontal="center" shrinkToFit="1"/>
      <protection locked="0"/>
    </xf>
    <xf numFmtId="0" fontId="19" fillId="0" borderId="305" xfId="0" applyFont="1" applyBorder="1" applyAlignment="1" applyProtection="1">
      <alignment horizontal="center" shrinkToFit="1"/>
      <protection locked="0"/>
    </xf>
    <xf numFmtId="186" fontId="28" fillId="0" borderId="144" xfId="0" applyNumberFormat="1" applyFont="1" applyBorder="1" applyAlignment="1">
      <alignment horizontal="right" shrinkToFit="1"/>
    </xf>
    <xf numFmtId="186" fontId="28" fillId="0" borderId="0" xfId="0" applyNumberFormat="1" applyFont="1" applyAlignment="1">
      <alignment horizontal="right" shrinkToFit="1"/>
    </xf>
    <xf numFmtId="0" fontId="19" fillId="0" borderId="147" xfId="0" applyFont="1" applyBorder="1" applyAlignment="1" applyProtection="1">
      <alignment horizontal="center" shrinkToFit="1"/>
      <protection locked="0"/>
    </xf>
    <xf numFmtId="0" fontId="19" fillId="0" borderId="148" xfId="0" applyFont="1" applyBorder="1" applyAlignment="1" applyProtection="1">
      <alignment horizontal="center" shrinkToFit="1"/>
      <protection locked="0"/>
    </xf>
    <xf numFmtId="0" fontId="19" fillId="0" borderId="149" xfId="0" applyFont="1" applyBorder="1" applyAlignment="1" applyProtection="1">
      <alignment horizontal="center" shrinkToFit="1"/>
      <protection locked="0"/>
    </xf>
    <xf numFmtId="0" fontId="19" fillId="0" borderId="150" xfId="0" applyFont="1" applyBorder="1" applyAlignment="1" applyProtection="1">
      <alignment horizontal="center" shrinkToFit="1"/>
      <protection locked="0"/>
    </xf>
    <xf numFmtId="0" fontId="19" fillId="0" borderId="223" xfId="0" applyFont="1" applyBorder="1" applyAlignment="1" applyProtection="1">
      <alignment horizontal="center" shrinkToFit="1"/>
      <protection locked="0"/>
    </xf>
    <xf numFmtId="0" fontId="19" fillId="0" borderId="224" xfId="0" applyFont="1" applyBorder="1" applyAlignment="1" applyProtection="1">
      <alignment horizontal="center" shrinkToFit="1"/>
      <protection locked="0"/>
    </xf>
    <xf numFmtId="0" fontId="19" fillId="0" borderId="229" xfId="0" applyFont="1" applyBorder="1" applyAlignment="1" applyProtection="1">
      <alignment horizontal="center" shrinkToFit="1"/>
      <protection locked="0"/>
    </xf>
    <xf numFmtId="0" fontId="19" fillId="0" borderId="236" xfId="0" applyFont="1" applyBorder="1" applyAlignment="1" applyProtection="1">
      <alignment horizontal="center" shrinkToFit="1"/>
      <protection locked="0"/>
    </xf>
    <xf numFmtId="0" fontId="19" fillId="0" borderId="237" xfId="0" applyFont="1" applyBorder="1" applyAlignment="1" applyProtection="1">
      <alignment horizontal="center" shrinkToFit="1"/>
      <protection locked="0"/>
    </xf>
    <xf numFmtId="0" fontId="19" fillId="0" borderId="242" xfId="0" applyFont="1" applyBorder="1" applyAlignment="1" applyProtection="1">
      <alignment horizontal="center" shrinkToFit="1"/>
      <protection locked="0"/>
    </xf>
    <xf numFmtId="49" fontId="28" fillId="0" borderId="0" xfId="0" applyNumberFormat="1" applyFont="1" applyAlignment="1">
      <alignment horizontal="center" shrinkToFit="1"/>
    </xf>
    <xf numFmtId="49" fontId="28" fillId="0" borderId="191" xfId="0" applyNumberFormat="1" applyFont="1" applyBorder="1" applyAlignment="1">
      <alignment horizontal="center" shrinkToFit="1"/>
    </xf>
    <xf numFmtId="0" fontId="28" fillId="0" borderId="303" xfId="0" applyFont="1" applyBorder="1" applyAlignment="1">
      <alignment horizontal="center"/>
    </xf>
    <xf numFmtId="0" fontId="28" fillId="0" borderId="259" xfId="0" applyFont="1" applyBorder="1" applyAlignment="1">
      <alignment horizontal="center"/>
    </xf>
    <xf numFmtId="0" fontId="28" fillId="0" borderId="262" xfId="0" applyFont="1" applyBorder="1" applyAlignment="1">
      <alignment horizontal="center"/>
    </xf>
    <xf numFmtId="0" fontId="19" fillId="0" borderId="209" xfId="0" applyFont="1" applyBorder="1" applyAlignment="1" applyProtection="1">
      <alignment horizontal="center" shrinkToFit="1"/>
      <protection locked="0"/>
    </xf>
    <xf numFmtId="0" fontId="19" fillId="0" borderId="210" xfId="0" applyFont="1" applyBorder="1" applyAlignment="1" applyProtection="1">
      <alignment horizontal="center" shrinkToFit="1"/>
      <protection locked="0"/>
    </xf>
    <xf numFmtId="0" fontId="19" fillId="0" borderId="302" xfId="0" applyFont="1" applyBorder="1" applyAlignment="1" applyProtection="1">
      <alignment horizontal="center" shrinkToFit="1"/>
      <protection locked="0"/>
    </xf>
    <xf numFmtId="0" fontId="28" fillId="0" borderId="105" xfId="0" applyFont="1" applyBorder="1" applyAlignment="1">
      <alignment horizontal="center"/>
    </xf>
    <xf numFmtId="0" fontId="28" fillId="0" borderId="201" xfId="0" applyFont="1" applyBorder="1" applyAlignment="1">
      <alignment horizontal="center"/>
    </xf>
    <xf numFmtId="0" fontId="19" fillId="0" borderId="298" xfId="0" applyFont="1" applyBorder="1" applyAlignment="1" applyProtection="1">
      <alignment horizontal="center"/>
      <protection locked="0"/>
    </xf>
    <xf numFmtId="0" fontId="19" fillId="0" borderId="217" xfId="0" applyFont="1" applyBorder="1" applyAlignment="1" applyProtection="1">
      <alignment horizontal="center" shrinkToFit="1"/>
      <protection locked="0"/>
    </xf>
    <xf numFmtId="0" fontId="19" fillId="0" borderId="215" xfId="0" applyFont="1" applyBorder="1" applyAlignment="1" applyProtection="1">
      <alignment horizontal="center" shrinkToFit="1"/>
      <protection locked="0"/>
    </xf>
    <xf numFmtId="0" fontId="19" fillId="0" borderId="218" xfId="0" applyFont="1" applyBorder="1" applyAlignment="1" applyProtection="1">
      <alignment horizontal="center" shrinkToFit="1"/>
      <protection locked="0"/>
    </xf>
    <xf numFmtId="0" fontId="19" fillId="0" borderId="297" xfId="0" applyFont="1" applyBorder="1" applyAlignment="1" applyProtection="1">
      <alignment horizontal="center"/>
      <protection locked="0"/>
    </xf>
    <xf numFmtId="0" fontId="28" fillId="0" borderId="253" xfId="0" applyFont="1" applyBorder="1" applyAlignment="1">
      <alignment horizontal="center"/>
    </xf>
    <xf numFmtId="0" fontId="28" fillId="0" borderId="199" xfId="0" applyFont="1" applyBorder="1" applyAlignment="1">
      <alignment horizontal="center"/>
    </xf>
    <xf numFmtId="0" fontId="28" fillId="0" borderId="200" xfId="0" applyFont="1" applyBorder="1" applyAlignment="1">
      <alignment horizontal="center"/>
    </xf>
    <xf numFmtId="0" fontId="19" fillId="0" borderId="298" xfId="0" applyFont="1" applyBorder="1" applyAlignment="1" applyProtection="1">
      <alignment horizontal="center" shrinkToFit="1"/>
      <protection locked="0"/>
    </xf>
    <xf numFmtId="0" fontId="19" fillId="0" borderId="299" xfId="0" applyFont="1" applyBorder="1" applyAlignment="1" applyProtection="1">
      <alignment horizontal="center" shrinkToFit="1"/>
      <protection locked="0"/>
    </xf>
    <xf numFmtId="0" fontId="28" fillId="0" borderId="142" xfId="0" applyFont="1" applyBorder="1" applyAlignment="1">
      <alignment horizontal="center" vertical="center" wrapText="1"/>
    </xf>
    <xf numFmtId="0" fontId="0" fillId="0" borderId="199" xfId="0" applyBorder="1"/>
    <xf numFmtId="0" fontId="0" fillId="0" borderId="200" xfId="0" applyBorder="1"/>
    <xf numFmtId="0" fontId="0" fillId="0" borderId="144" xfId="0" applyBorder="1"/>
    <xf numFmtId="0" fontId="0" fillId="0" borderId="0" xfId="0"/>
    <xf numFmtId="0" fontId="0" fillId="0" borderId="201" xfId="0" applyBorder="1"/>
    <xf numFmtId="0" fontId="28" fillId="0" borderId="147" xfId="0" applyFont="1" applyBorder="1" applyAlignment="1">
      <alignment horizontal="center" vertical="center"/>
    </xf>
    <xf numFmtId="0" fontId="28" fillId="0" borderId="209" xfId="0" applyFont="1" applyBorder="1" applyAlignment="1">
      <alignment horizontal="center" vertical="center" wrapText="1"/>
    </xf>
    <xf numFmtId="0" fontId="28" fillId="0" borderId="210" xfId="0" applyFont="1" applyBorder="1" applyAlignment="1">
      <alignment horizontal="center" vertical="center" wrapText="1"/>
    </xf>
    <xf numFmtId="0" fontId="28" fillId="0" borderId="212" xfId="0" applyFont="1" applyBorder="1" applyAlignment="1">
      <alignment horizontal="center" vertical="center" wrapText="1"/>
    </xf>
    <xf numFmtId="0" fontId="28" fillId="0" borderId="223" xfId="0" applyFont="1" applyBorder="1" applyAlignment="1">
      <alignment horizontal="center" vertical="center" wrapText="1"/>
    </xf>
    <xf numFmtId="0" fontId="28" fillId="0" borderId="224" xfId="0" applyFont="1" applyBorder="1" applyAlignment="1">
      <alignment horizontal="center" vertical="center" wrapText="1"/>
    </xf>
    <xf numFmtId="0" fontId="28" fillId="0" borderId="225" xfId="0" applyFont="1" applyBorder="1" applyAlignment="1">
      <alignment horizontal="center" vertical="center" wrapText="1"/>
    </xf>
    <xf numFmtId="0" fontId="28" fillId="0" borderId="220" xfId="0" applyFont="1" applyBorder="1" applyAlignment="1">
      <alignment horizontal="center" vertical="center" wrapText="1"/>
    </xf>
    <xf numFmtId="0" fontId="28" fillId="0" borderId="221" xfId="0" applyFont="1" applyBorder="1" applyAlignment="1">
      <alignment horizontal="center" vertical="center" wrapText="1"/>
    </xf>
    <xf numFmtId="0" fontId="28" fillId="0" borderId="237" xfId="0" applyFont="1" applyBorder="1" applyAlignment="1">
      <alignment horizontal="center" vertical="center" wrapText="1"/>
    </xf>
    <xf numFmtId="0" fontId="28" fillId="0" borderId="239" xfId="0" applyFont="1" applyBorder="1" applyAlignment="1">
      <alignment horizontal="center" vertical="center" wrapText="1"/>
    </xf>
    <xf numFmtId="0" fontId="28" fillId="0" borderId="152" xfId="0" applyFont="1" applyBorder="1" applyAlignment="1">
      <alignment horizontal="center" vertical="center"/>
    </xf>
    <xf numFmtId="0" fontId="19" fillId="0" borderId="147" xfId="0" applyFont="1" applyBorder="1" applyAlignment="1">
      <alignment horizontal="center" vertical="center"/>
    </xf>
    <xf numFmtId="0" fontId="28" fillId="0" borderId="199" xfId="0" applyFont="1" applyBorder="1" applyAlignment="1">
      <alignment horizontal="center" vertical="center" wrapText="1"/>
    </xf>
    <xf numFmtId="0" fontId="28" fillId="0" borderId="200" xfId="0" applyFont="1" applyBorder="1" applyAlignment="1">
      <alignment horizontal="center" vertical="center" wrapText="1"/>
    </xf>
    <xf numFmtId="0" fontId="28" fillId="0" borderId="144" xfId="0" applyFont="1" applyBorder="1" applyAlignment="1">
      <alignment horizontal="center" vertical="center" wrapText="1"/>
    </xf>
    <xf numFmtId="0" fontId="28" fillId="0" borderId="0" xfId="0" applyFont="1" applyAlignment="1">
      <alignment horizontal="center" vertical="center" wrapText="1"/>
    </xf>
    <xf numFmtId="0" fontId="28" fillId="0" borderId="201" xfId="0" applyFont="1" applyBorder="1" applyAlignment="1">
      <alignment horizontal="center" vertical="center" wrapText="1"/>
    </xf>
    <xf numFmtId="0" fontId="28" fillId="0" borderId="192" xfId="0" applyFont="1" applyBorder="1" applyAlignment="1">
      <alignment horizontal="center" vertical="center" wrapText="1"/>
    </xf>
    <xf numFmtId="0" fontId="28" fillId="0" borderId="191" xfId="0" applyFont="1" applyBorder="1" applyAlignment="1">
      <alignment horizontal="center" vertical="center" wrapText="1"/>
    </xf>
    <xf numFmtId="0" fontId="28" fillId="0" borderId="207" xfId="0" applyFont="1" applyBorder="1" applyAlignment="1">
      <alignment horizontal="center" vertical="center" wrapText="1"/>
    </xf>
    <xf numFmtId="0" fontId="28" fillId="0" borderId="236" xfId="0" applyFont="1" applyBorder="1" applyAlignment="1">
      <alignment horizontal="center" vertical="center" wrapText="1"/>
    </xf>
    <xf numFmtId="0" fontId="28" fillId="0" borderId="147" xfId="0" applyFont="1" applyBorder="1" applyAlignment="1">
      <alignment horizontal="center" vertical="center" wrapText="1"/>
    </xf>
    <xf numFmtId="0" fontId="28" fillId="0" borderId="152" xfId="0" applyFont="1" applyBorder="1" applyAlignment="1">
      <alignment horizontal="center" vertical="center" wrapText="1"/>
    </xf>
    <xf numFmtId="0" fontId="19" fillId="0" borderId="263" xfId="0" applyFont="1" applyBorder="1" applyAlignment="1">
      <alignment horizontal="center"/>
    </xf>
    <xf numFmtId="0" fontId="0" fillId="0" borderId="263" xfId="0" applyBorder="1"/>
    <xf numFmtId="186" fontId="12" fillId="0" borderId="142" xfId="0" applyNumberFormat="1" applyFont="1" applyBorder="1"/>
    <xf numFmtId="186" fontId="12" fillId="0" borderId="199" xfId="0" applyNumberFormat="1" applyFont="1" applyBorder="1"/>
    <xf numFmtId="186" fontId="12" fillId="0" borderId="200" xfId="0" applyNumberFormat="1" applyFont="1" applyBorder="1"/>
    <xf numFmtId="186" fontId="12" fillId="0" borderId="192" xfId="0" applyNumberFormat="1" applyFont="1" applyBorder="1"/>
    <xf numFmtId="186" fontId="12" fillId="0" borderId="191" xfId="0" applyNumberFormat="1" applyFont="1" applyBorder="1"/>
    <xf numFmtId="186" fontId="12" fillId="0" borderId="207" xfId="0" applyNumberFormat="1" applyFont="1" applyBorder="1"/>
    <xf numFmtId="0" fontId="13" fillId="0" borderId="269" xfId="0" applyFont="1" applyBorder="1" applyAlignment="1">
      <alignment horizontal="center"/>
    </xf>
    <xf numFmtId="0" fontId="13" fillId="0" borderId="270" xfId="0" applyFont="1" applyBorder="1" applyAlignment="1">
      <alignment horizontal="center"/>
    </xf>
    <xf numFmtId="0" fontId="13" fillId="0" borderId="271" xfId="0" applyFont="1" applyBorder="1" applyAlignment="1">
      <alignment horizontal="center"/>
    </xf>
    <xf numFmtId="0" fontId="13" fillId="0" borderId="248" xfId="0" applyFont="1" applyBorder="1" applyAlignment="1">
      <alignment horizontal="center"/>
    </xf>
    <xf numFmtId="0" fontId="13" fillId="0" borderId="249" xfId="0" applyFont="1" applyBorder="1" applyAlignment="1">
      <alignment horizontal="center"/>
    </xf>
    <xf numFmtId="0" fontId="13" fillId="0" borderId="266" xfId="0" applyFont="1" applyBorder="1" applyAlignment="1">
      <alignment horizontal="center"/>
    </xf>
    <xf numFmtId="186" fontId="13" fillId="0" borderId="285" xfId="0" applyNumberFormat="1" applyFont="1" applyBorder="1" applyAlignment="1">
      <alignment horizontal="right"/>
    </xf>
    <xf numFmtId="186" fontId="13" fillId="0" borderId="286" xfId="0" applyNumberFormat="1" applyFont="1" applyBorder="1" applyAlignment="1">
      <alignment horizontal="right"/>
    </xf>
    <xf numFmtId="186" fontId="13" fillId="0" borderId="287" xfId="0" applyNumberFormat="1" applyFont="1" applyBorder="1" applyAlignment="1">
      <alignment horizontal="right"/>
    </xf>
    <xf numFmtId="186" fontId="13" fillId="0" borderId="290" xfId="0" applyNumberFormat="1" applyFont="1" applyBorder="1" applyAlignment="1">
      <alignment horizontal="right"/>
    </xf>
    <xf numFmtId="186" fontId="13" fillId="0" borderId="291" xfId="0" applyNumberFormat="1" applyFont="1" applyBorder="1" applyAlignment="1">
      <alignment horizontal="right"/>
    </xf>
    <xf numFmtId="186" fontId="13" fillId="0" borderId="292" xfId="0" applyNumberFormat="1" applyFont="1" applyBorder="1" applyAlignment="1">
      <alignment horizontal="right"/>
    </xf>
    <xf numFmtId="0" fontId="19" fillId="0" borderId="293" xfId="0" applyFont="1" applyBorder="1" applyAlignment="1">
      <alignment horizontal="center"/>
    </xf>
    <xf numFmtId="186" fontId="12" fillId="0" borderId="288" xfId="0" applyNumberFormat="1" applyFont="1" applyBorder="1" applyAlignment="1">
      <alignment horizontal="right"/>
    </xf>
    <xf numFmtId="186" fontId="12" fillId="0" borderId="270" xfId="0" applyNumberFormat="1" applyFont="1" applyBorder="1" applyAlignment="1">
      <alignment horizontal="right"/>
    </xf>
    <xf numFmtId="186" fontId="12" fillId="0" borderId="289" xfId="0" applyNumberFormat="1" applyFont="1" applyBorder="1" applyAlignment="1">
      <alignment horizontal="right"/>
    </xf>
    <xf numFmtId="186" fontId="12" fillId="0" borderId="294" xfId="0" applyNumberFormat="1" applyFont="1" applyBorder="1" applyAlignment="1">
      <alignment horizontal="right"/>
    </xf>
    <xf numFmtId="186" fontId="12" fillId="0" borderId="295" xfId="0" applyNumberFormat="1" applyFont="1" applyBorder="1" applyAlignment="1">
      <alignment horizontal="right"/>
    </xf>
    <xf numFmtId="186" fontId="12" fillId="0" borderId="296" xfId="0" applyNumberFormat="1" applyFont="1" applyBorder="1" applyAlignment="1">
      <alignment horizontal="right"/>
    </xf>
    <xf numFmtId="0" fontId="19" fillId="0" borderId="146" xfId="0" applyFont="1" applyBorder="1" applyAlignment="1">
      <alignment horizontal="center"/>
    </xf>
    <xf numFmtId="0" fontId="13" fillId="0" borderId="142" xfId="0" applyFont="1" applyBorder="1" applyAlignment="1">
      <alignment horizontal="center" vertical="center"/>
    </xf>
    <xf numFmtId="0" fontId="0" fillId="0" borderId="192" xfId="0" applyBorder="1"/>
    <xf numFmtId="0" fontId="0" fillId="0" borderId="191" xfId="0" applyBorder="1"/>
    <xf numFmtId="0" fontId="19" fillId="0" borderId="272" xfId="0" applyFont="1" applyBorder="1" applyAlignment="1">
      <alignment horizontal="center"/>
    </xf>
    <xf numFmtId="0" fontId="0" fillId="0" borderId="273" xfId="0" applyBorder="1"/>
    <xf numFmtId="0" fontId="0" fillId="0" borderId="274" xfId="0" applyBorder="1"/>
    <xf numFmtId="0" fontId="0" fillId="0" borderId="277" xfId="0" applyBorder="1"/>
    <xf numFmtId="0" fontId="0" fillId="0" borderId="278" xfId="0" applyBorder="1"/>
    <xf numFmtId="0" fontId="0" fillId="0" borderId="279" xfId="0" applyBorder="1"/>
    <xf numFmtId="0" fontId="19" fillId="0" borderId="275" xfId="0" applyFont="1" applyBorder="1" applyAlignment="1">
      <alignment horizontal="center"/>
    </xf>
    <xf numFmtId="0" fontId="0" fillId="0" borderId="276" xfId="0" applyBorder="1"/>
    <xf numFmtId="0" fontId="0" fillId="0" borderId="280" xfId="0" applyBorder="1"/>
    <xf numFmtId="0" fontId="0" fillId="0" borderId="281" xfId="0" applyBorder="1"/>
    <xf numFmtId="0" fontId="19" fillId="0" borderId="265" xfId="0" applyFont="1" applyBorder="1" applyAlignment="1">
      <alignment horizontal="center"/>
    </xf>
    <xf numFmtId="0" fontId="0" fillId="0" borderId="265" xfId="0" applyBorder="1"/>
    <xf numFmtId="0" fontId="19" fillId="0" borderId="282" xfId="0" applyFont="1" applyBorder="1" applyAlignment="1">
      <alignment horizontal="center"/>
    </xf>
    <xf numFmtId="0" fontId="0" fillId="0" borderId="283" xfId="0" applyBorder="1"/>
    <xf numFmtId="0" fontId="0" fillId="0" borderId="284" xfId="0" applyBorder="1"/>
    <xf numFmtId="0" fontId="19" fillId="0" borderId="142" xfId="0" applyFont="1" applyBorder="1" applyAlignment="1">
      <alignment horizontal="left"/>
    </xf>
    <xf numFmtId="0" fontId="19" fillId="0" borderId="199" xfId="0" applyFont="1" applyBorder="1" applyAlignment="1">
      <alignment horizontal="left"/>
    </xf>
    <xf numFmtId="0" fontId="19" fillId="0" borderId="200" xfId="0" applyFont="1" applyBorder="1" applyAlignment="1">
      <alignment horizontal="left"/>
    </xf>
    <xf numFmtId="0" fontId="19" fillId="0" borderId="144" xfId="0" applyFont="1" applyBorder="1" applyAlignment="1">
      <alignment horizontal="left"/>
    </xf>
    <xf numFmtId="0" fontId="19" fillId="0" borderId="201" xfId="0" applyFont="1" applyBorder="1" applyAlignment="1">
      <alignment horizontal="left"/>
    </xf>
    <xf numFmtId="0" fontId="28" fillId="0" borderId="142" xfId="0" applyFont="1" applyBorder="1" applyAlignment="1">
      <alignment horizontal="center"/>
    </xf>
    <xf numFmtId="0" fontId="28" fillId="0" borderId="192" xfId="0" applyFont="1" applyBorder="1" applyAlignment="1">
      <alignment horizontal="center"/>
    </xf>
    <xf numFmtId="0" fontId="28" fillId="0" borderId="191" xfId="0" applyFont="1" applyBorder="1" applyAlignment="1">
      <alignment horizontal="center"/>
    </xf>
    <xf numFmtId="185" fontId="13" fillId="0" borderId="199" xfId="0" applyNumberFormat="1" applyFont="1" applyBorder="1" applyAlignment="1" applyProtection="1">
      <alignment horizontal="right"/>
      <protection locked="0"/>
    </xf>
    <xf numFmtId="185" fontId="13" fillId="0" borderId="254" xfId="0" applyNumberFormat="1" applyFont="1" applyBorder="1" applyAlignment="1" applyProtection="1">
      <alignment horizontal="right"/>
      <protection locked="0"/>
    </xf>
    <xf numFmtId="185" fontId="13" fillId="0" borderId="191" xfId="0" applyNumberFormat="1" applyFont="1" applyBorder="1" applyAlignment="1" applyProtection="1">
      <alignment horizontal="right"/>
      <protection locked="0"/>
    </xf>
    <xf numFmtId="185" fontId="13" fillId="0" borderId="190" xfId="0" applyNumberFormat="1" applyFont="1" applyBorder="1" applyAlignment="1" applyProtection="1">
      <alignment horizontal="right"/>
      <protection locked="0"/>
    </xf>
    <xf numFmtId="0" fontId="19" fillId="0" borderId="146" xfId="0" applyFont="1" applyBorder="1" applyAlignment="1" applyProtection="1">
      <alignment horizontal="center"/>
      <protection locked="0"/>
    </xf>
    <xf numFmtId="185" fontId="12" fillId="0" borderId="142" xfId="0" applyNumberFormat="1" applyFont="1" applyBorder="1" applyAlignment="1" applyProtection="1">
      <alignment horizontal="right" vertical="center" shrinkToFit="1"/>
      <protection locked="0"/>
    </xf>
    <xf numFmtId="185" fontId="12" fillId="0" borderId="199" xfId="0" applyNumberFormat="1" applyFont="1" applyBorder="1" applyAlignment="1" applyProtection="1">
      <alignment horizontal="right" vertical="center" shrinkToFit="1"/>
      <protection locked="0"/>
    </xf>
    <xf numFmtId="185" fontId="12" fillId="0" borderId="144" xfId="0" applyNumberFormat="1" applyFont="1" applyBorder="1" applyAlignment="1" applyProtection="1">
      <alignment horizontal="right" vertical="center" shrinkToFit="1"/>
      <protection locked="0"/>
    </xf>
    <xf numFmtId="185" fontId="12" fillId="0" borderId="0" xfId="0" applyNumberFormat="1" applyFont="1" applyAlignment="1" applyProtection="1">
      <alignment horizontal="right" vertical="center" shrinkToFit="1"/>
      <protection locked="0"/>
    </xf>
    <xf numFmtId="185" fontId="12" fillId="0" borderId="192" xfId="0" applyNumberFormat="1" applyFont="1" applyBorder="1" applyAlignment="1" applyProtection="1">
      <alignment horizontal="right" vertical="center" shrinkToFit="1"/>
      <protection locked="0"/>
    </xf>
    <xf numFmtId="185" fontId="12" fillId="0" borderId="191" xfId="0" applyNumberFormat="1" applyFont="1" applyBorder="1" applyAlignment="1" applyProtection="1">
      <alignment horizontal="right" vertical="center" shrinkToFit="1"/>
      <protection locked="0"/>
    </xf>
    <xf numFmtId="0" fontId="19" fillId="0" borderId="199" xfId="0" applyFont="1" applyBorder="1" applyAlignment="1">
      <alignment horizontal="center"/>
    </xf>
    <xf numFmtId="0" fontId="19" fillId="0" borderId="200" xfId="0" applyFont="1" applyBorder="1" applyAlignment="1">
      <alignment horizontal="center"/>
    </xf>
    <xf numFmtId="0" fontId="19" fillId="0" borderId="201" xfId="0" applyFont="1" applyBorder="1" applyAlignment="1">
      <alignment horizontal="center"/>
    </xf>
    <xf numFmtId="0" fontId="19" fillId="0" borderId="191" xfId="0" applyFont="1" applyBorder="1" applyAlignment="1">
      <alignment horizontal="center"/>
    </xf>
    <xf numFmtId="0" fontId="19" fillId="0" borderId="207" xfId="0" applyFont="1" applyBorder="1" applyAlignment="1">
      <alignment horizontal="center"/>
    </xf>
    <xf numFmtId="186" fontId="38" fillId="0" borderId="142" xfId="0" applyNumberFormat="1" applyFont="1" applyBorder="1" applyAlignment="1">
      <alignment horizontal="right"/>
    </xf>
    <xf numFmtId="186" fontId="38" fillId="0" borderId="199" xfId="0" applyNumberFormat="1" applyFont="1" applyBorder="1" applyAlignment="1">
      <alignment horizontal="right"/>
    </xf>
    <xf numFmtId="186" fontId="38" fillId="0" borderId="200" xfId="0" applyNumberFormat="1" applyFont="1" applyBorder="1" applyAlignment="1">
      <alignment horizontal="right"/>
    </xf>
    <xf numFmtId="186" fontId="38" fillId="0" borderId="192" xfId="0" applyNumberFormat="1" applyFont="1" applyBorder="1" applyAlignment="1">
      <alignment horizontal="right"/>
    </xf>
    <xf numFmtId="186" fontId="38" fillId="0" borderId="191" xfId="0" applyNumberFormat="1" applyFont="1" applyBorder="1" applyAlignment="1">
      <alignment horizontal="right"/>
    </xf>
    <xf numFmtId="186" fontId="38" fillId="0" borderId="207" xfId="0" applyNumberFormat="1" applyFont="1" applyBorder="1" applyAlignment="1">
      <alignment horizontal="right"/>
    </xf>
    <xf numFmtId="0" fontId="13" fillId="0" borderId="258" xfId="0" applyFont="1" applyBorder="1" applyAlignment="1">
      <alignment horizontal="center" vertical="center"/>
    </xf>
    <xf numFmtId="0" fontId="13" fillId="0" borderId="259" xfId="0" applyFont="1" applyBorder="1" applyAlignment="1">
      <alignment horizontal="center" vertical="center"/>
    </xf>
    <xf numFmtId="0" fontId="13" fillId="0" borderId="260" xfId="0" applyFont="1" applyBorder="1" applyAlignment="1">
      <alignment horizontal="center" vertical="center"/>
    </xf>
    <xf numFmtId="0" fontId="13" fillId="0" borderId="269" xfId="0" applyFont="1" applyBorder="1" applyAlignment="1">
      <alignment horizontal="center" vertical="center"/>
    </xf>
    <xf numFmtId="0" fontId="13" fillId="0" borderId="270" xfId="0" applyFont="1" applyBorder="1" applyAlignment="1">
      <alignment horizontal="center" vertical="center"/>
    </xf>
    <xf numFmtId="0" fontId="13" fillId="0" borderId="271" xfId="0" applyFont="1" applyBorder="1" applyAlignment="1">
      <alignment horizontal="center" vertical="center"/>
    </xf>
    <xf numFmtId="0" fontId="13" fillId="0" borderId="248" xfId="0" applyFont="1" applyBorder="1" applyAlignment="1">
      <alignment horizontal="center" vertical="center"/>
    </xf>
    <xf numFmtId="0" fontId="13" fillId="0" borderId="249" xfId="0" applyFont="1" applyBorder="1" applyAlignment="1">
      <alignment horizontal="center" vertical="center"/>
    </xf>
    <xf numFmtId="0" fontId="13" fillId="0" borderId="266" xfId="0" applyFont="1" applyBorder="1" applyAlignment="1">
      <alignment horizontal="center" vertical="center"/>
    </xf>
    <xf numFmtId="0" fontId="13" fillId="0" borderId="105" xfId="0" applyFont="1" applyBorder="1" applyAlignment="1" applyProtection="1">
      <alignment horizontal="center"/>
      <protection locked="0"/>
    </xf>
    <xf numFmtId="0" fontId="13" fillId="0" borderId="0" xfId="0" applyFont="1" applyAlignment="1">
      <alignment horizontal="center"/>
    </xf>
    <xf numFmtId="185" fontId="13" fillId="0" borderId="199" xfId="0" applyNumberFormat="1" applyFont="1" applyBorder="1" applyAlignment="1" applyProtection="1">
      <alignment horizontal="right" shrinkToFit="1"/>
      <protection locked="0"/>
    </xf>
    <xf numFmtId="185" fontId="13" fillId="0" borderId="254" xfId="0" applyNumberFormat="1" applyFont="1" applyBorder="1" applyAlignment="1" applyProtection="1">
      <alignment horizontal="right" shrinkToFit="1"/>
      <protection locked="0"/>
    </xf>
    <xf numFmtId="185" fontId="13" fillId="0" borderId="191" xfId="0" applyNumberFormat="1" applyFont="1" applyBorder="1" applyAlignment="1" applyProtection="1">
      <alignment horizontal="right" shrinkToFit="1"/>
      <protection locked="0"/>
    </xf>
    <xf numFmtId="185" fontId="13" fillId="0" borderId="190" xfId="0" applyNumberFormat="1" applyFont="1" applyBorder="1" applyAlignment="1" applyProtection="1">
      <alignment horizontal="right" shrinkToFit="1"/>
      <protection locked="0"/>
    </xf>
    <xf numFmtId="0" fontId="19" fillId="0" borderId="146" xfId="0" applyFont="1" applyBorder="1" applyAlignment="1" applyProtection="1">
      <alignment horizontal="center" shrinkToFit="1"/>
      <protection locked="0"/>
    </xf>
    <xf numFmtId="49" fontId="19" fillId="0" borderId="147" xfId="0" applyNumberFormat="1" applyFont="1" applyBorder="1" applyAlignment="1" applyProtection="1">
      <alignment horizontal="center"/>
      <protection locked="0"/>
    </xf>
    <xf numFmtId="186" fontId="12" fillId="0" borderId="144" xfId="0" applyNumberFormat="1" applyFont="1" applyBorder="1"/>
    <xf numFmtId="186" fontId="12" fillId="0" borderId="0" xfId="0" applyNumberFormat="1" applyFont="1"/>
    <xf numFmtId="186" fontId="12" fillId="0" borderId="201" xfId="0" applyNumberFormat="1" applyFont="1" applyBorder="1"/>
    <xf numFmtId="0" fontId="13" fillId="0" borderId="258" xfId="0" applyFont="1" applyBorder="1" applyAlignment="1">
      <alignment horizontal="center"/>
    </xf>
    <xf numFmtId="0" fontId="13" fillId="0" borderId="259" xfId="0" applyFont="1" applyBorder="1" applyAlignment="1">
      <alignment horizontal="center"/>
    </xf>
    <xf numFmtId="0" fontId="13" fillId="0" borderId="260" xfId="0" applyFont="1" applyBorder="1" applyAlignment="1">
      <alignment horizontal="center"/>
    </xf>
    <xf numFmtId="186" fontId="38" fillId="0" borderId="261" xfId="0" applyNumberFormat="1" applyFont="1" applyBorder="1" applyAlignment="1">
      <alignment horizontal="right"/>
    </xf>
    <xf numFmtId="186" fontId="38" fillId="0" borderId="259" xfId="0" applyNumberFormat="1" applyFont="1" applyBorder="1" applyAlignment="1">
      <alignment horizontal="right"/>
    </xf>
    <xf numFmtId="186" fontId="38" fillId="0" borderId="262" xfId="0" applyNumberFormat="1" applyFont="1" applyBorder="1" applyAlignment="1">
      <alignment horizontal="right"/>
    </xf>
    <xf numFmtId="186" fontId="38" fillId="0" borderId="267" xfId="0" applyNumberFormat="1" applyFont="1" applyBorder="1" applyAlignment="1">
      <alignment horizontal="right"/>
    </xf>
    <xf numFmtId="186" fontId="38" fillId="0" borderId="249" xfId="0" applyNumberFormat="1" applyFont="1" applyBorder="1" applyAlignment="1">
      <alignment horizontal="right"/>
    </xf>
    <xf numFmtId="186" fontId="38" fillId="0" borderId="268" xfId="0" applyNumberFormat="1" applyFont="1" applyBorder="1" applyAlignment="1">
      <alignment horizontal="right"/>
    </xf>
    <xf numFmtId="186" fontId="38" fillId="0" borderId="258" xfId="0" applyNumberFormat="1" applyFont="1" applyBorder="1" applyAlignment="1">
      <alignment horizontal="right"/>
    </xf>
    <xf numFmtId="186" fontId="38" fillId="0" borderId="264" xfId="0" applyNumberFormat="1" applyFont="1" applyBorder="1" applyAlignment="1">
      <alignment horizontal="right"/>
    </xf>
    <xf numFmtId="186" fontId="38" fillId="0" borderId="248" xfId="0" applyNumberFormat="1" applyFont="1" applyBorder="1" applyAlignment="1">
      <alignment horizontal="right"/>
    </xf>
    <xf numFmtId="186" fontId="38" fillId="0" borderId="250" xfId="0" applyNumberFormat="1" applyFont="1" applyBorder="1" applyAlignment="1">
      <alignment horizontal="right"/>
    </xf>
    <xf numFmtId="186" fontId="38" fillId="0" borderId="333" xfId="0" applyNumberFormat="1" applyFont="1" applyBorder="1" applyAlignment="1">
      <alignment horizontal="right"/>
    </xf>
    <xf numFmtId="186" fontId="38" fillId="0" borderId="328" xfId="0" applyNumberFormat="1" applyFont="1" applyBorder="1" applyAlignment="1">
      <alignment horizontal="right"/>
    </xf>
    <xf numFmtId="186" fontId="38" fillId="0" borderId="332" xfId="0" applyNumberFormat="1" applyFont="1" applyBorder="1" applyAlignment="1">
      <alignment horizontal="right"/>
    </xf>
    <xf numFmtId="186" fontId="38" fillId="0" borderId="141" xfId="0" applyNumberFormat="1" applyFont="1" applyBorder="1" applyAlignment="1">
      <alignment horizontal="right"/>
    </xf>
    <xf numFmtId="186" fontId="38" fillId="0" borderId="246" xfId="0" applyNumberFormat="1" applyFont="1" applyBorder="1" applyAlignment="1">
      <alignment horizontal="right"/>
    </xf>
    <xf numFmtId="186" fontId="38" fillId="0" borderId="146" xfId="0" applyNumberFormat="1" applyFont="1" applyBorder="1" applyAlignment="1">
      <alignment horizontal="right"/>
    </xf>
    <xf numFmtId="0" fontId="19" fillId="0" borderId="234" xfId="0" applyFont="1" applyBorder="1" applyAlignment="1">
      <alignment horizontal="center"/>
    </xf>
    <xf numFmtId="0" fontId="19" fillId="0" borderId="232" xfId="0" applyFont="1" applyBorder="1" applyAlignment="1">
      <alignment horizontal="center"/>
    </xf>
    <xf numFmtId="0" fontId="19" fillId="0" borderId="233" xfId="0" applyFont="1" applyBorder="1" applyAlignment="1">
      <alignment horizontal="center"/>
    </xf>
    <xf numFmtId="0" fontId="19" fillId="0" borderId="226" xfId="0" applyFont="1" applyBorder="1" applyAlignment="1">
      <alignment horizontal="center"/>
    </xf>
    <xf numFmtId="0" fontId="19" fillId="0" borderId="221" xfId="0" applyFont="1" applyBorder="1" applyAlignment="1">
      <alignment horizontal="center"/>
    </xf>
    <xf numFmtId="0" fontId="19" fillId="0" borderId="222" xfId="0" applyFont="1" applyBorder="1" applyAlignment="1">
      <alignment horizontal="center"/>
    </xf>
    <xf numFmtId="188" fontId="38" fillId="0" borderId="105" xfId="1" applyNumberFormat="1" applyFont="1" applyBorder="1" applyAlignment="1" applyProtection="1">
      <alignment horizontal="right"/>
    </xf>
    <xf numFmtId="188" fontId="38" fillId="0" borderId="0" xfId="1" applyNumberFormat="1" applyFont="1" applyBorder="1" applyAlignment="1" applyProtection="1">
      <alignment horizontal="right"/>
    </xf>
    <xf numFmtId="188" fontId="38" fillId="0" borderId="201" xfId="1" applyNumberFormat="1" applyFont="1" applyBorder="1" applyAlignment="1" applyProtection="1">
      <alignment horizontal="right"/>
    </xf>
    <xf numFmtId="0" fontId="19" fillId="0" borderId="10" xfId="0" applyFont="1" applyBorder="1" applyAlignment="1">
      <alignment horizontal="center"/>
    </xf>
    <xf numFmtId="186" fontId="38" fillId="0" borderId="0" xfId="0" applyNumberFormat="1" applyFont="1"/>
    <xf numFmtId="186" fontId="38" fillId="0" borderId="9" xfId="0" applyNumberFormat="1" applyFont="1" applyBorder="1"/>
    <xf numFmtId="185" fontId="19" fillId="0" borderId="101" xfId="0" applyNumberFormat="1" applyFont="1" applyBorder="1" applyAlignment="1">
      <alignment horizontal="center"/>
    </xf>
    <xf numFmtId="185" fontId="19" fillId="0" borderId="10" xfId="0" applyNumberFormat="1" applyFont="1" applyBorder="1" applyAlignment="1">
      <alignment horizontal="center"/>
    </xf>
    <xf numFmtId="185" fontId="19" fillId="0" borderId="170" xfId="0" applyNumberFormat="1" applyFont="1" applyBorder="1" applyAlignment="1">
      <alignment horizontal="center"/>
    </xf>
    <xf numFmtId="185" fontId="19" fillId="0" borderId="147" xfId="0" applyNumberFormat="1" applyFont="1" applyBorder="1" applyAlignment="1">
      <alignment horizontal="center"/>
    </xf>
    <xf numFmtId="49" fontId="19" fillId="0" borderId="10" xfId="0" applyNumberFormat="1" applyFont="1" applyBorder="1" applyAlignment="1" applyProtection="1">
      <alignment horizontal="center" shrinkToFit="1"/>
      <protection locked="0"/>
    </xf>
    <xf numFmtId="49" fontId="19" fillId="0" borderId="147" xfId="0" applyNumberFormat="1" applyFont="1" applyBorder="1" applyAlignment="1" applyProtection="1">
      <alignment horizontal="center" shrinkToFit="1"/>
      <protection locked="0"/>
    </xf>
    <xf numFmtId="186" fontId="38" fillId="0" borderId="144" xfId="0" applyNumberFormat="1" applyFont="1" applyBorder="1" applyAlignment="1">
      <alignment horizontal="right"/>
    </xf>
    <xf numFmtId="186" fontId="38" fillId="0" borderId="0" xfId="0" applyNumberFormat="1" applyFont="1" applyAlignment="1">
      <alignment horizontal="right"/>
    </xf>
    <xf numFmtId="186" fontId="38" fillId="0" borderId="201" xfId="0" applyNumberFormat="1" applyFont="1" applyBorder="1" applyAlignment="1">
      <alignment horizontal="right"/>
    </xf>
    <xf numFmtId="0" fontId="19" fillId="0" borderId="324" xfId="0" applyFont="1" applyBorder="1" applyAlignment="1">
      <alignment horizontal="center"/>
    </xf>
    <xf numFmtId="0" fontId="19" fillId="0" borderId="325" xfId="0" applyFont="1" applyBorder="1" applyAlignment="1">
      <alignment horizontal="center"/>
    </xf>
    <xf numFmtId="0" fontId="19" fillId="0" borderId="326" xfId="0" applyFont="1" applyBorder="1" applyAlignment="1">
      <alignment horizontal="center"/>
    </xf>
    <xf numFmtId="188" fontId="38" fillId="0" borderId="327" xfId="1" applyNumberFormat="1" applyFont="1" applyBorder="1" applyAlignment="1" applyProtection="1">
      <alignment horizontal="right"/>
    </xf>
    <xf numFmtId="188" fontId="38" fillId="0" borderId="328" xfId="1" applyNumberFormat="1" applyFont="1" applyBorder="1" applyAlignment="1" applyProtection="1">
      <alignment horizontal="right"/>
    </xf>
    <xf numFmtId="188" fontId="38" fillId="0" borderId="332" xfId="1" applyNumberFormat="1" applyFont="1" applyBorder="1" applyAlignment="1" applyProtection="1">
      <alignment horizontal="right"/>
    </xf>
    <xf numFmtId="0" fontId="19" fillId="0" borderId="329" xfId="0" applyFont="1" applyBorder="1" applyAlignment="1">
      <alignment horizontal="center"/>
    </xf>
    <xf numFmtId="186" fontId="38" fillId="0" borderId="328" xfId="0" applyNumberFormat="1" applyFont="1" applyBorder="1"/>
    <xf numFmtId="186" fontId="38" fillId="0" borderId="330" xfId="0" applyNumberFormat="1" applyFont="1" applyBorder="1"/>
    <xf numFmtId="185" fontId="19" fillId="0" borderId="331" xfId="0" applyNumberFormat="1" applyFont="1" applyBorder="1" applyAlignment="1">
      <alignment horizontal="center"/>
    </xf>
    <xf numFmtId="185" fontId="19" fillId="0" borderId="329" xfId="0" applyNumberFormat="1" applyFont="1" applyBorder="1" applyAlignment="1">
      <alignment horizontal="center"/>
    </xf>
    <xf numFmtId="49" fontId="19" fillId="0" borderId="329" xfId="0" applyNumberFormat="1" applyFont="1" applyBorder="1" applyAlignment="1" applyProtection="1">
      <alignment horizontal="center" shrinkToFit="1"/>
      <protection locked="0"/>
    </xf>
    <xf numFmtId="187" fontId="19" fillId="0" borderId="331" xfId="0" applyNumberFormat="1" applyFont="1" applyBorder="1" applyAlignment="1">
      <alignment horizontal="center"/>
    </xf>
    <xf numFmtId="187" fontId="19" fillId="0" borderId="329" xfId="0" applyNumberFormat="1" applyFont="1" applyBorder="1" applyAlignment="1">
      <alignment horizontal="center"/>
    </xf>
    <xf numFmtId="0" fontId="19" fillId="7" borderId="144" xfId="0" applyFont="1" applyFill="1" applyBorder="1" applyAlignment="1">
      <alignment horizontal="left" vertical="top" wrapText="1"/>
    </xf>
    <xf numFmtId="0" fontId="19" fillId="7" borderId="0" xfId="0" applyFont="1" applyFill="1" applyAlignment="1">
      <alignment horizontal="left" vertical="top" wrapText="1"/>
    </xf>
    <xf numFmtId="49" fontId="19" fillId="0" borderId="142" xfId="0" applyNumberFormat="1" applyFont="1" applyBorder="1" applyAlignment="1">
      <alignment horizontal="center" vertical="center"/>
    </xf>
    <xf numFmtId="49" fontId="19" fillId="0" borderId="199" xfId="0" applyNumberFormat="1" applyFont="1" applyBorder="1" applyAlignment="1">
      <alignment horizontal="center" vertical="center"/>
    </xf>
    <xf numFmtId="49" fontId="19" fillId="0" borderId="200" xfId="0" applyNumberFormat="1" applyFont="1" applyBorder="1" applyAlignment="1">
      <alignment horizontal="center" vertical="center"/>
    </xf>
    <xf numFmtId="49" fontId="19" fillId="0" borderId="144" xfId="0" applyNumberFormat="1" applyFont="1" applyBorder="1" applyAlignment="1">
      <alignment horizontal="center" vertical="center"/>
    </xf>
    <xf numFmtId="49" fontId="19" fillId="0" borderId="0" xfId="0" applyNumberFormat="1" applyFont="1" applyAlignment="1">
      <alignment horizontal="center" vertical="center"/>
    </xf>
    <xf numFmtId="49" fontId="19" fillId="0" borderId="201" xfId="0" applyNumberFormat="1" applyFont="1" applyBorder="1" applyAlignment="1">
      <alignment horizontal="center" vertical="center"/>
    </xf>
    <xf numFmtId="49" fontId="19" fillId="0" borderId="192" xfId="0" applyNumberFormat="1" applyFont="1" applyBorder="1" applyAlignment="1">
      <alignment horizontal="center" vertical="center"/>
    </xf>
    <xf numFmtId="49" fontId="19" fillId="0" borderId="191" xfId="0" applyNumberFormat="1" applyFont="1" applyBorder="1" applyAlignment="1">
      <alignment horizontal="center" vertical="center"/>
    </xf>
    <xf numFmtId="49" fontId="19" fillId="0" borderId="207" xfId="0" applyNumberFormat="1" applyFont="1" applyBorder="1" applyAlignment="1">
      <alignment horizontal="center" vertical="center"/>
    </xf>
    <xf numFmtId="0" fontId="19" fillId="0" borderId="142" xfId="0" applyFont="1" applyBorder="1" applyAlignment="1">
      <alignment horizontal="center" vertical="center" wrapText="1"/>
    </xf>
    <xf numFmtId="0" fontId="19" fillId="0" borderId="199" xfId="0" applyFont="1" applyBorder="1" applyAlignment="1">
      <alignment horizontal="center" vertical="center" wrapText="1"/>
    </xf>
    <xf numFmtId="0" fontId="19" fillId="0" borderId="200" xfId="0" applyFont="1" applyBorder="1" applyAlignment="1">
      <alignment horizontal="center" vertical="center" wrapText="1"/>
    </xf>
    <xf numFmtId="0" fontId="19" fillId="0" borderId="144" xfId="0" applyFont="1" applyBorder="1" applyAlignment="1">
      <alignment horizontal="center" vertical="center" wrapText="1"/>
    </xf>
    <xf numFmtId="0" fontId="19" fillId="0" borderId="0" xfId="0" applyFont="1" applyAlignment="1">
      <alignment horizontal="center" vertical="center" wrapText="1"/>
    </xf>
    <xf numFmtId="0" fontId="19" fillId="0" borderId="201" xfId="0" applyFont="1" applyBorder="1" applyAlignment="1">
      <alignment horizontal="center" vertical="center" wrapText="1"/>
    </xf>
    <xf numFmtId="0" fontId="19" fillId="0" borderId="192" xfId="0" applyFont="1" applyBorder="1" applyAlignment="1">
      <alignment horizontal="center" vertical="center" wrapText="1"/>
    </xf>
    <xf numFmtId="0" fontId="19" fillId="0" borderId="191" xfId="0" applyFont="1" applyBorder="1" applyAlignment="1">
      <alignment horizontal="center" vertical="center" wrapText="1"/>
    </xf>
    <xf numFmtId="0" fontId="19" fillId="0" borderId="207" xfId="0" applyFont="1" applyBorder="1" applyAlignment="1">
      <alignment horizontal="center" vertical="center" wrapText="1"/>
    </xf>
    <xf numFmtId="0" fontId="19" fillId="0" borderId="243" xfId="0" applyFont="1" applyBorder="1" applyAlignment="1">
      <alignment horizontal="center"/>
    </xf>
    <xf numFmtId="0" fontId="19" fillId="0" borderId="244" xfId="0" applyFont="1" applyBorder="1" applyAlignment="1">
      <alignment horizontal="center"/>
    </xf>
    <xf numFmtId="0" fontId="19" fillId="0" borderId="252" xfId="0" applyFont="1" applyBorder="1" applyAlignment="1">
      <alignment horizontal="center"/>
    </xf>
    <xf numFmtId="0" fontId="19" fillId="0" borderId="258" xfId="0" applyFont="1" applyBorder="1" applyAlignment="1">
      <alignment horizontal="center"/>
    </xf>
    <xf numFmtId="0" fontId="19" fillId="0" borderId="259" xfId="0" applyFont="1" applyBorder="1" applyAlignment="1">
      <alignment horizontal="center"/>
    </xf>
    <xf numFmtId="0" fontId="19" fillId="0" borderId="260" xfId="0" applyFont="1" applyBorder="1" applyAlignment="1">
      <alignment horizontal="center"/>
    </xf>
    <xf numFmtId="188" fontId="38" fillId="0" borderId="253" xfId="1" applyNumberFormat="1" applyFont="1" applyBorder="1" applyAlignment="1" applyProtection="1">
      <alignment horizontal="right"/>
    </xf>
    <xf numFmtId="188" fontId="38" fillId="0" borderId="199" xfId="1" applyNumberFormat="1" applyFont="1" applyBorder="1" applyAlignment="1" applyProtection="1">
      <alignment horizontal="right"/>
    </xf>
    <xf numFmtId="188" fontId="38" fillId="0" borderId="200" xfId="1" applyNumberFormat="1" applyFont="1" applyBorder="1" applyAlignment="1" applyProtection="1">
      <alignment horizontal="right"/>
    </xf>
    <xf numFmtId="0" fontId="19" fillId="0" borderId="152" xfId="0" applyFont="1" applyBorder="1" applyAlignment="1">
      <alignment horizontal="center"/>
    </xf>
    <xf numFmtId="186" fontId="38" fillId="0" borderId="246" xfId="0" applyNumberFormat="1" applyFont="1" applyBorder="1"/>
    <xf numFmtId="186" fontId="38" fillId="0" borderId="174" xfId="0" applyNumberFormat="1" applyFont="1" applyBorder="1"/>
    <xf numFmtId="186" fontId="38" fillId="0" borderId="199" xfId="0" applyNumberFormat="1" applyFont="1" applyBorder="1"/>
    <xf numFmtId="186" fontId="38" fillId="0" borderId="254" xfId="0" applyNumberFormat="1" applyFont="1" applyBorder="1"/>
    <xf numFmtId="185" fontId="19" fillId="0" borderId="151" xfId="0" applyNumberFormat="1" applyFont="1" applyBorder="1" applyAlignment="1">
      <alignment horizontal="center"/>
    </xf>
    <xf numFmtId="185" fontId="19" fillId="0" borderId="152" xfId="0" applyNumberFormat="1" applyFont="1" applyBorder="1" applyAlignment="1">
      <alignment horizontal="center"/>
    </xf>
    <xf numFmtId="49" fontId="19" fillId="0" borderId="152" xfId="0" applyNumberFormat="1" applyFont="1" applyBorder="1" applyAlignment="1" applyProtection="1">
      <alignment horizontal="center" shrinkToFit="1"/>
      <protection locked="0"/>
    </xf>
    <xf numFmtId="0" fontId="19" fillId="0" borderId="248" xfId="0" applyFont="1" applyBorder="1" applyAlignment="1">
      <alignment horizontal="center"/>
    </xf>
    <xf numFmtId="0" fontId="19" fillId="0" borderId="249" xfId="0" applyFont="1" applyBorder="1" applyAlignment="1">
      <alignment horizontal="center"/>
    </xf>
    <xf numFmtId="0" fontId="19" fillId="0" borderId="266" xfId="0" applyFont="1" applyBorder="1" applyAlignment="1">
      <alignment horizontal="center"/>
    </xf>
    <xf numFmtId="186" fontId="38" fillId="0" borderId="191" xfId="0" applyNumberFormat="1" applyFont="1" applyBorder="1"/>
    <xf numFmtId="186" fontId="38" fillId="0" borderId="190" xfId="0" applyNumberFormat="1" applyFont="1" applyBorder="1"/>
    <xf numFmtId="0" fontId="19" fillId="4" borderId="144" xfId="0" applyFont="1" applyFill="1" applyBorder="1" applyAlignment="1">
      <alignment horizontal="left" wrapText="1"/>
    </xf>
    <xf numFmtId="0" fontId="19" fillId="4" borderId="0" xfId="0" applyFont="1" applyFill="1" applyAlignment="1">
      <alignment horizontal="left" wrapText="1"/>
    </xf>
    <xf numFmtId="187" fontId="19" fillId="0" borderId="170" xfId="0" applyNumberFormat="1" applyFont="1" applyBorder="1" applyAlignment="1">
      <alignment horizontal="center"/>
    </xf>
    <xf numFmtId="187" fontId="19" fillId="0" borderId="147" xfId="0" applyNumberFormat="1" applyFont="1" applyBorder="1" applyAlignment="1">
      <alignment horizontal="center"/>
    </xf>
    <xf numFmtId="187" fontId="19" fillId="0" borderId="151" xfId="0" applyNumberFormat="1" applyFont="1" applyBorder="1" applyAlignment="1">
      <alignment horizontal="center"/>
    </xf>
    <xf numFmtId="187" fontId="19" fillId="0" borderId="152" xfId="0" applyNumberFormat="1" applyFont="1" applyBorder="1" applyAlignment="1">
      <alignment horizontal="center"/>
    </xf>
    <xf numFmtId="0" fontId="19" fillId="5" borderId="144" xfId="0" applyFont="1" applyFill="1" applyBorder="1" applyAlignment="1">
      <alignment horizontal="left" wrapText="1"/>
    </xf>
    <xf numFmtId="0" fontId="19" fillId="5" borderId="0" xfId="0" applyFont="1" applyFill="1" applyAlignment="1">
      <alignment horizontal="left" wrapText="1"/>
    </xf>
    <xf numFmtId="187" fontId="19" fillId="0" borderId="327" xfId="0" applyNumberFormat="1" applyFont="1" applyBorder="1" applyAlignment="1">
      <alignment horizontal="center"/>
    </xf>
    <xf numFmtId="187" fontId="19" fillId="0" borderId="328" xfId="0" applyNumberFormat="1" applyFont="1" applyBorder="1" applyAlignment="1">
      <alignment horizontal="center"/>
    </xf>
    <xf numFmtId="187" fontId="19" fillId="0" borderId="332" xfId="0" applyNumberFormat="1" applyFont="1" applyBorder="1" applyAlignment="1">
      <alignment horizontal="center"/>
    </xf>
    <xf numFmtId="0" fontId="19" fillId="0" borderId="0" xfId="0" applyFont="1" applyAlignment="1">
      <alignment horizontal="left" wrapText="1"/>
    </xf>
    <xf numFmtId="0" fontId="0" fillId="0" borderId="0" xfId="0" applyAlignment="1">
      <alignment horizontal="left" wrapText="1"/>
    </xf>
    <xf numFmtId="188" fontId="38" fillId="0" borderId="341" xfId="1" applyNumberFormat="1" applyFont="1" applyBorder="1" applyAlignment="1" applyProtection="1">
      <alignment horizontal="right"/>
    </xf>
    <xf numFmtId="188" fontId="38" fillId="0" borderId="340" xfId="1" applyNumberFormat="1" applyFont="1" applyBorder="1" applyAlignment="1" applyProtection="1">
      <alignment horizontal="right"/>
    </xf>
    <xf numFmtId="188" fontId="38" fillId="0" borderId="342" xfId="1" applyNumberFormat="1" applyFont="1" applyBorder="1" applyAlignment="1" applyProtection="1">
      <alignment horizontal="right"/>
    </xf>
    <xf numFmtId="186" fontId="38" fillId="0" borderId="344" xfId="0" applyNumberFormat="1" applyFont="1" applyBorder="1"/>
    <xf numFmtId="186" fontId="38" fillId="0" borderId="340" xfId="0" applyNumberFormat="1" applyFont="1" applyBorder="1"/>
    <xf numFmtId="186" fontId="38" fillId="0" borderId="343" xfId="0" applyNumberFormat="1" applyFont="1" applyBorder="1"/>
    <xf numFmtId="186" fontId="38" fillId="0" borderId="344" xfId="0" applyNumberFormat="1" applyFont="1" applyBorder="1" applyAlignment="1">
      <alignment horizontal="right"/>
    </xf>
    <xf numFmtId="186" fontId="38" fillId="0" borderId="340" xfId="0" applyNumberFormat="1" applyFont="1" applyBorder="1" applyAlignment="1">
      <alignment horizontal="right"/>
    </xf>
    <xf numFmtId="186" fontId="38" fillId="0" borderId="342" xfId="0" applyNumberFormat="1" applyFont="1" applyBorder="1" applyAlignment="1">
      <alignment horizontal="right"/>
    </xf>
    <xf numFmtId="0" fontId="19" fillId="0" borderId="253" xfId="0" applyFont="1" applyBorder="1" applyAlignment="1">
      <alignment horizontal="left"/>
    </xf>
    <xf numFmtId="0" fontId="19" fillId="0" borderId="105" xfId="0" applyFont="1" applyBorder="1" applyAlignment="1">
      <alignment horizontal="left"/>
    </xf>
    <xf numFmtId="187" fontId="19" fillId="0" borderId="101" xfId="0" applyNumberFormat="1" applyFont="1" applyBorder="1" applyAlignment="1">
      <alignment horizontal="center"/>
    </xf>
    <xf numFmtId="187" fontId="19" fillId="0" borderId="10" xfId="0" applyNumberFormat="1" applyFont="1" applyBorder="1" applyAlignment="1">
      <alignment horizontal="center"/>
    </xf>
    <xf numFmtId="0" fontId="34" fillId="0" borderId="199" xfId="0" applyFont="1" applyBorder="1" applyAlignment="1" applyProtection="1">
      <alignment horizontal="left" vertical="center"/>
      <protection locked="0"/>
    </xf>
    <xf numFmtId="0" fontId="34" fillId="0" borderId="0" xfId="0" applyFont="1" applyAlignment="1" applyProtection="1">
      <alignment horizontal="left" vertical="center"/>
      <protection locked="0"/>
    </xf>
    <xf numFmtId="0" fontId="34" fillId="0" borderId="191" xfId="0" applyFont="1" applyBorder="1" applyAlignment="1" applyProtection="1">
      <alignment horizontal="left" vertical="center"/>
      <protection locked="0"/>
    </xf>
    <xf numFmtId="186" fontId="38" fillId="0" borderId="330" xfId="0" applyNumberFormat="1" applyFont="1" applyBorder="1" applyAlignment="1">
      <alignment horizontal="right"/>
    </xf>
    <xf numFmtId="0" fontId="28" fillId="0" borderId="147" xfId="0" applyFont="1" applyBorder="1" applyAlignment="1">
      <alignment horizontal="center" vertical="center" shrinkToFit="1"/>
    </xf>
    <xf numFmtId="188" fontId="38" fillId="0" borderId="337" xfId="1" applyNumberFormat="1" applyFont="1" applyBorder="1" applyAlignment="1" applyProtection="1">
      <alignment horizontal="right"/>
    </xf>
    <xf numFmtId="188" fontId="38" fillId="0" borderId="93" xfId="1" applyNumberFormat="1" applyFont="1" applyBorder="1" applyAlignment="1" applyProtection="1">
      <alignment horizontal="right"/>
    </xf>
    <xf numFmtId="188" fontId="38" fillId="0" borderId="338" xfId="1" applyNumberFormat="1" applyFont="1" applyBorder="1" applyAlignment="1" applyProtection="1">
      <alignment horizontal="right"/>
    </xf>
    <xf numFmtId="188" fontId="38" fillId="0" borderId="102" xfId="1" applyNumberFormat="1" applyFont="1" applyBorder="1" applyAlignment="1" applyProtection="1">
      <alignment horizontal="right"/>
    </xf>
    <xf numFmtId="188" fontId="38" fillId="0" borderId="191" xfId="1" applyNumberFormat="1" applyFont="1" applyBorder="1" applyAlignment="1" applyProtection="1">
      <alignment horizontal="right"/>
    </xf>
    <xf numFmtId="188" fontId="38" fillId="0" borderId="207" xfId="1" applyNumberFormat="1" applyFont="1" applyBorder="1" applyAlignment="1" applyProtection="1">
      <alignment horizontal="right"/>
    </xf>
    <xf numFmtId="0" fontId="0" fillId="0" borderId="147" xfId="0" applyBorder="1" applyAlignment="1">
      <alignment horizontal="center" vertical="center"/>
    </xf>
    <xf numFmtId="0" fontId="19" fillId="0" borderId="142" xfId="0" applyFont="1" applyBorder="1" applyAlignment="1">
      <alignment horizontal="center" vertical="center"/>
    </xf>
    <xf numFmtId="0" fontId="19" fillId="0" borderId="199" xfId="0" applyFont="1" applyBorder="1" applyAlignment="1">
      <alignment horizontal="center" vertical="center"/>
    </xf>
    <xf numFmtId="0" fontId="19" fillId="0" borderId="200" xfId="0" applyFont="1" applyBorder="1" applyAlignment="1">
      <alignment horizontal="center" vertical="center"/>
    </xf>
    <xf numFmtId="0" fontId="19" fillId="0" borderId="144" xfId="0" applyFont="1" applyBorder="1" applyAlignment="1">
      <alignment horizontal="center" vertical="center"/>
    </xf>
    <xf numFmtId="0" fontId="19" fillId="0" borderId="201" xfId="0" applyFont="1" applyBorder="1" applyAlignment="1">
      <alignment horizontal="center" vertical="center"/>
    </xf>
    <xf numFmtId="0" fontId="19" fillId="0" borderId="192" xfId="0" applyFont="1" applyBorder="1" applyAlignment="1">
      <alignment horizontal="center" vertical="center"/>
    </xf>
    <xf numFmtId="0" fontId="19" fillId="0" borderId="207" xfId="0" applyFont="1" applyBorder="1" applyAlignment="1">
      <alignment horizontal="center" vertical="center"/>
    </xf>
    <xf numFmtId="186" fontId="38" fillId="0" borderId="343" xfId="0" applyNumberFormat="1" applyFont="1" applyBorder="1" applyAlignment="1">
      <alignment horizontal="right"/>
    </xf>
    <xf numFmtId="0" fontId="19" fillId="0" borderId="0" xfId="0" applyFont="1" applyAlignment="1" applyProtection="1">
      <alignment horizontal="left"/>
      <protection locked="0"/>
    </xf>
    <xf numFmtId="0" fontId="27" fillId="0" borderId="0" xfId="0" applyFont="1" applyAlignment="1" applyProtection="1">
      <alignment horizontal="left"/>
      <protection locked="0"/>
    </xf>
    <xf numFmtId="188" fontId="38" fillId="0" borderId="334" xfId="1" applyNumberFormat="1" applyFont="1" applyBorder="1" applyAlignment="1" applyProtection="1">
      <alignment horizontal="right"/>
    </xf>
    <xf numFmtId="188" fontId="38" fillId="0" borderId="335" xfId="1" applyNumberFormat="1" applyFont="1" applyBorder="1" applyAlignment="1" applyProtection="1">
      <alignment horizontal="right"/>
    </xf>
    <xf numFmtId="188" fontId="38" fillId="0" borderId="336" xfId="1" applyNumberFormat="1" applyFont="1" applyBorder="1" applyAlignment="1" applyProtection="1">
      <alignment horizontal="right"/>
    </xf>
    <xf numFmtId="0" fontId="28" fillId="0" borderId="0" xfId="0" applyFont="1" applyAlignment="1">
      <alignment horizontal="center" shrinkToFit="1"/>
    </xf>
    <xf numFmtId="0" fontId="2" fillId="0" borderId="0" xfId="0" applyFont="1" applyAlignment="1">
      <alignment horizontal="center"/>
    </xf>
    <xf numFmtId="3" fontId="19" fillId="6" borderId="142" xfId="0" applyNumberFormat="1" applyFont="1" applyFill="1" applyBorder="1" applyAlignment="1" applyProtection="1">
      <alignment horizontal="center" vertical="center"/>
      <protection locked="0"/>
    </xf>
    <xf numFmtId="3" fontId="19" fillId="6" borderId="199" xfId="0" applyNumberFormat="1" applyFont="1" applyFill="1" applyBorder="1" applyAlignment="1" applyProtection="1">
      <alignment horizontal="center" vertical="center"/>
      <protection locked="0"/>
    </xf>
    <xf numFmtId="3" fontId="19" fillId="6" borderId="200" xfId="0" applyNumberFormat="1" applyFont="1" applyFill="1" applyBorder="1" applyAlignment="1" applyProtection="1">
      <alignment horizontal="center" vertical="center"/>
      <protection locked="0"/>
    </xf>
    <xf numFmtId="3" fontId="19" fillId="6" borderId="144" xfId="0" applyNumberFormat="1" applyFont="1" applyFill="1" applyBorder="1" applyAlignment="1" applyProtection="1">
      <alignment horizontal="center" vertical="center"/>
      <protection locked="0"/>
    </xf>
    <xf numFmtId="3" fontId="19" fillId="6" borderId="0" xfId="0" applyNumberFormat="1" applyFont="1" applyFill="1" applyAlignment="1" applyProtection="1">
      <alignment horizontal="center" vertical="center"/>
      <protection locked="0"/>
    </xf>
    <xf numFmtId="3" fontId="19" fillId="6" borderId="201" xfId="0" applyNumberFormat="1" applyFont="1" applyFill="1" applyBorder="1" applyAlignment="1" applyProtection="1">
      <alignment horizontal="center" vertical="center"/>
      <protection locked="0"/>
    </xf>
    <xf numFmtId="3" fontId="19" fillId="6" borderId="192" xfId="0" applyNumberFormat="1" applyFont="1" applyFill="1" applyBorder="1" applyAlignment="1" applyProtection="1">
      <alignment horizontal="center" vertical="center"/>
      <protection locked="0"/>
    </xf>
    <xf numFmtId="3" fontId="19" fillId="6" borderId="191" xfId="0" applyNumberFormat="1" applyFont="1" applyFill="1" applyBorder="1" applyAlignment="1" applyProtection="1">
      <alignment horizontal="center" vertical="center"/>
      <protection locked="0"/>
    </xf>
    <xf numFmtId="3" fontId="19" fillId="6" borderId="207" xfId="0" applyNumberFormat="1" applyFont="1" applyFill="1" applyBorder="1" applyAlignment="1" applyProtection="1">
      <alignment horizontal="center" vertical="center"/>
      <protection locked="0"/>
    </xf>
    <xf numFmtId="0" fontId="19" fillId="0" borderId="105" xfId="0" applyFont="1" applyBorder="1" applyAlignment="1">
      <alignment horizontal="left" shrinkToFit="1"/>
    </xf>
    <xf numFmtId="0" fontId="19" fillId="0" borderId="0" xfId="0" applyFont="1" applyAlignment="1">
      <alignment horizontal="left" shrinkToFit="1"/>
    </xf>
    <xf numFmtId="0" fontId="19" fillId="0" borderId="102" xfId="0" applyFont="1" applyBorder="1" applyAlignment="1">
      <alignment horizontal="left" shrinkToFit="1"/>
    </xf>
    <xf numFmtId="0" fontId="19" fillId="0" borderId="191" xfId="0" applyFont="1" applyBorder="1" applyAlignment="1">
      <alignment horizontal="left" shrinkToFit="1"/>
    </xf>
    <xf numFmtId="0" fontId="19" fillId="0" borderId="142" xfId="0" applyFont="1" applyBorder="1" applyAlignment="1" applyProtection="1">
      <alignment horizontal="center" vertical="top"/>
      <protection locked="0"/>
    </xf>
    <xf numFmtId="0" fontId="19" fillId="0" borderId="199" xfId="0" applyFont="1" applyBorder="1" applyAlignment="1" applyProtection="1">
      <alignment horizontal="center" vertical="top"/>
      <protection locked="0"/>
    </xf>
    <xf numFmtId="0" fontId="19" fillId="0" borderId="200" xfId="0" applyFont="1" applyBorder="1" applyAlignment="1" applyProtection="1">
      <alignment horizontal="center" vertical="top"/>
      <protection locked="0"/>
    </xf>
    <xf numFmtId="0" fontId="19" fillId="0" borderId="192" xfId="0" applyFont="1" applyBorder="1" applyAlignment="1" applyProtection="1">
      <alignment horizontal="center" vertical="top"/>
      <protection locked="0"/>
    </xf>
    <xf numFmtId="0" fontId="19" fillId="0" borderId="191" xfId="0" applyFont="1" applyBorder="1" applyAlignment="1" applyProtection="1">
      <alignment horizontal="center" vertical="top"/>
      <protection locked="0"/>
    </xf>
    <xf numFmtId="0" fontId="19" fillId="0" borderId="207" xfId="0" applyFont="1" applyBorder="1" applyAlignment="1" applyProtection="1">
      <alignment horizontal="center" vertical="top"/>
      <protection locked="0"/>
    </xf>
    <xf numFmtId="0" fontId="19" fillId="0" borderId="144" xfId="0" applyFont="1" applyBorder="1" applyAlignment="1" applyProtection="1">
      <alignment horizontal="center"/>
      <protection locked="0"/>
    </xf>
    <xf numFmtId="0" fontId="19" fillId="0" borderId="192" xfId="0" applyFont="1" applyBorder="1" applyAlignment="1" applyProtection="1">
      <alignment horizontal="center"/>
      <protection locked="0"/>
    </xf>
    <xf numFmtId="0" fontId="19" fillId="0" borderId="191" xfId="0" applyFont="1" applyBorder="1" applyAlignment="1" applyProtection="1">
      <alignment horizontal="center"/>
      <protection locked="0"/>
    </xf>
    <xf numFmtId="0" fontId="29" fillId="0" borderId="204" xfId="0" applyFont="1" applyBorder="1" applyAlignment="1" applyProtection="1">
      <alignment horizontal="center"/>
      <protection locked="0"/>
    </xf>
    <xf numFmtId="0" fontId="29" fillId="0" borderId="0" xfId="0" applyFont="1" applyAlignment="1" applyProtection="1">
      <alignment horizontal="center"/>
      <protection locked="0"/>
    </xf>
    <xf numFmtId="0" fontId="29" fillId="0" borderId="205" xfId="0" applyFont="1" applyBorder="1" applyAlignment="1" applyProtection="1">
      <alignment horizontal="center"/>
      <protection locked="0"/>
    </xf>
    <xf numFmtId="0" fontId="29" fillId="0" borderId="206" xfId="0" applyFont="1" applyBorder="1" applyAlignment="1" applyProtection="1">
      <alignment horizontal="center"/>
      <protection locked="0"/>
    </xf>
    <xf numFmtId="0" fontId="29" fillId="0" borderId="191" xfId="0" applyFont="1" applyBorder="1" applyAlignment="1" applyProtection="1">
      <alignment horizontal="center"/>
      <protection locked="0"/>
    </xf>
    <xf numFmtId="0" fontId="29" fillId="0" borderId="208" xfId="0" applyFont="1" applyBorder="1" applyAlignment="1" applyProtection="1">
      <alignment horizontal="center"/>
      <protection locked="0"/>
    </xf>
    <xf numFmtId="0" fontId="19" fillId="0" borderId="201" xfId="0" applyFont="1" applyBorder="1" applyAlignment="1" applyProtection="1">
      <alignment horizontal="center"/>
      <protection locked="0"/>
    </xf>
    <xf numFmtId="0" fontId="19" fillId="0" borderId="207" xfId="0" applyFont="1" applyBorder="1" applyAlignment="1" applyProtection="1">
      <alignment horizontal="center"/>
      <protection locked="0"/>
    </xf>
    <xf numFmtId="0" fontId="19" fillId="0" borderId="9" xfId="0" applyFont="1" applyBorder="1" applyAlignment="1">
      <alignment horizontal="center"/>
    </xf>
    <xf numFmtId="188" fontId="38" fillId="0" borderId="337" xfId="1" applyNumberFormat="1" applyFont="1" applyFill="1" applyBorder="1" applyAlignment="1" applyProtection="1">
      <alignment horizontal="right"/>
    </xf>
    <xf numFmtId="188" fontId="38" fillId="0" borderId="93" xfId="1" applyNumberFormat="1" applyFont="1" applyFill="1" applyBorder="1" applyAlignment="1" applyProtection="1">
      <alignment horizontal="right"/>
    </xf>
    <xf numFmtId="188" fontId="38" fillId="0" borderId="338" xfId="1" applyNumberFormat="1" applyFont="1" applyFill="1" applyBorder="1" applyAlignment="1" applyProtection="1">
      <alignment horizontal="right"/>
    </xf>
    <xf numFmtId="188" fontId="38" fillId="0" borderId="334" xfId="1" applyNumberFormat="1" applyFont="1" applyFill="1" applyBorder="1" applyAlignment="1" applyProtection="1">
      <alignment horizontal="right"/>
    </xf>
    <xf numFmtId="188" fontId="38" fillId="0" borderId="335" xfId="1" applyNumberFormat="1" applyFont="1" applyFill="1" applyBorder="1" applyAlignment="1" applyProtection="1">
      <alignment horizontal="right"/>
    </xf>
    <xf numFmtId="188" fontId="38" fillId="0" borderId="336" xfId="1" applyNumberFormat="1" applyFont="1" applyFill="1" applyBorder="1" applyAlignment="1" applyProtection="1">
      <alignment horizontal="right"/>
    </xf>
    <xf numFmtId="0" fontId="19" fillId="0" borderId="253" xfId="0" applyFont="1" applyBorder="1" applyAlignment="1">
      <alignment horizontal="left" vertical="top"/>
    </xf>
    <xf numFmtId="0" fontId="19" fillId="0" borderId="199" xfId="0" applyFont="1" applyBorder="1" applyAlignment="1">
      <alignment horizontal="left" vertical="top"/>
    </xf>
    <xf numFmtId="0" fontId="19" fillId="0" borderId="105" xfId="0" applyFont="1" applyBorder="1" applyAlignment="1">
      <alignment horizontal="left" vertical="top"/>
    </xf>
    <xf numFmtId="0" fontId="19" fillId="0" borderId="0" xfId="0" applyFont="1" applyAlignment="1">
      <alignment horizontal="left" vertical="top"/>
    </xf>
    <xf numFmtId="0" fontId="19" fillId="0" borderId="0" xfId="0" applyFont="1" applyAlignment="1">
      <alignment horizontal="center" vertical="center" textRotation="255"/>
    </xf>
    <xf numFmtId="185" fontId="19" fillId="0" borderId="234" xfId="0" applyNumberFormat="1" applyFont="1" applyBorder="1" applyAlignment="1">
      <alignment horizontal="center"/>
    </xf>
    <xf numFmtId="185" fontId="19" fillId="0" borderId="232" xfId="0" applyNumberFormat="1" applyFont="1" applyBorder="1" applyAlignment="1">
      <alignment horizontal="center"/>
    </xf>
    <xf numFmtId="185" fontId="19" fillId="0" borderId="233" xfId="0" applyNumberFormat="1" applyFont="1" applyBorder="1" applyAlignment="1">
      <alignment horizontal="center"/>
    </xf>
    <xf numFmtId="185" fontId="19" fillId="0" borderId="226" xfId="0" applyNumberFormat="1" applyFont="1" applyBorder="1" applyAlignment="1">
      <alignment horizontal="center"/>
    </xf>
    <xf numFmtId="185" fontId="19" fillId="0" borderId="221" xfId="0" applyNumberFormat="1" applyFont="1" applyBorder="1" applyAlignment="1">
      <alignment horizontal="center"/>
    </xf>
    <xf numFmtId="185" fontId="19" fillId="0" borderId="222" xfId="0" applyNumberFormat="1" applyFont="1" applyBorder="1" applyAlignment="1">
      <alignment horizontal="center"/>
    </xf>
    <xf numFmtId="0" fontId="19" fillId="0" borderId="243" xfId="0" applyFont="1" applyBorder="1" applyAlignment="1">
      <alignment horizontal="right" shrinkToFit="1"/>
    </xf>
    <xf numFmtId="0" fontId="19" fillId="0" borderId="244" xfId="0" applyFont="1" applyBorder="1" applyAlignment="1">
      <alignment horizontal="right" shrinkToFit="1"/>
    </xf>
    <xf numFmtId="0" fontId="19" fillId="0" borderId="245" xfId="0" applyFont="1" applyBorder="1" applyAlignment="1">
      <alignment horizontal="right" shrinkToFit="1"/>
    </xf>
    <xf numFmtId="0" fontId="28" fillId="0" borderId="141" xfId="0" applyFont="1" applyBorder="1" applyAlignment="1">
      <alignment horizontal="center" shrinkToFit="1"/>
    </xf>
    <xf numFmtId="0" fontId="28" fillId="0" borderId="246" xfId="0" applyFont="1" applyBorder="1" applyAlignment="1">
      <alignment horizontal="center" shrinkToFit="1"/>
    </xf>
    <xf numFmtId="0" fontId="28" fillId="0" borderId="247" xfId="0" applyFont="1" applyBorder="1" applyAlignment="1">
      <alignment horizontal="right" shrinkToFit="1"/>
    </xf>
    <xf numFmtId="0" fontId="28" fillId="0" borderId="244" xfId="0" applyFont="1" applyBorder="1" applyAlignment="1">
      <alignment horizontal="right" shrinkToFit="1"/>
    </xf>
    <xf numFmtId="0" fontId="28" fillId="0" borderId="245" xfId="0" applyFont="1" applyBorder="1" applyAlignment="1">
      <alignment horizontal="right" shrinkToFit="1"/>
    </xf>
    <xf numFmtId="0" fontId="28" fillId="0" borderId="243" xfId="0" applyFont="1" applyBorder="1" applyAlignment="1">
      <alignment horizontal="right" shrinkToFit="1"/>
    </xf>
    <xf numFmtId="0" fontId="28" fillId="0" borderId="248" xfId="0" applyFont="1" applyBorder="1" applyAlignment="1">
      <alignment horizontal="right" shrinkToFit="1"/>
    </xf>
    <xf numFmtId="0" fontId="28" fillId="0" borderId="249" xfId="0" applyFont="1" applyBorder="1" applyAlignment="1">
      <alignment horizontal="right" shrinkToFit="1"/>
    </xf>
    <xf numFmtId="0" fontId="28" fillId="0" borderId="250" xfId="0" applyFont="1" applyBorder="1" applyAlignment="1">
      <alignment horizontal="right" shrinkToFit="1"/>
    </xf>
    <xf numFmtId="0" fontId="28" fillId="0" borderId="213" xfId="0" applyFont="1" applyBorder="1" applyAlignment="1">
      <alignment horizontal="center"/>
    </xf>
    <xf numFmtId="0" fontId="28" fillId="0" borderId="210" xfId="0" applyFont="1" applyBorder="1" applyAlignment="1">
      <alignment horizontal="center"/>
    </xf>
    <xf numFmtId="0" fontId="28" fillId="0" borderId="212" xfId="0" applyFont="1" applyBorder="1" applyAlignment="1">
      <alignment horizontal="center"/>
    </xf>
    <xf numFmtId="0" fontId="28" fillId="0" borderId="226" xfId="0" applyFont="1" applyBorder="1" applyAlignment="1">
      <alignment horizontal="center"/>
    </xf>
    <xf numFmtId="0" fontId="28" fillId="0" borderId="221" xfId="0" applyFont="1" applyBorder="1" applyAlignment="1">
      <alignment horizontal="center"/>
    </xf>
    <xf numFmtId="0" fontId="28" fillId="0" borderId="228" xfId="0" applyFont="1" applyBorder="1" applyAlignment="1">
      <alignment horizontal="center"/>
    </xf>
    <xf numFmtId="0" fontId="28" fillId="0" borderId="209" xfId="0" applyFont="1" applyBorder="1" applyAlignment="1">
      <alignment horizontal="center"/>
    </xf>
    <xf numFmtId="0" fontId="28" fillId="0" borderId="220" xfId="0" applyFont="1" applyBorder="1" applyAlignment="1">
      <alignment horizontal="center"/>
    </xf>
    <xf numFmtId="0" fontId="19" fillId="0" borderId="209" xfId="0" applyFont="1" applyBorder="1" applyAlignment="1">
      <alignment horizontal="center" vertical="center"/>
    </xf>
    <xf numFmtId="0" fontId="19" fillId="0" borderId="210" xfId="0" applyFont="1" applyBorder="1" applyAlignment="1">
      <alignment horizontal="center" vertical="center"/>
    </xf>
    <xf numFmtId="0" fontId="19" fillId="0" borderId="211" xfId="0" applyFont="1" applyBorder="1" applyAlignment="1">
      <alignment horizontal="center" vertical="center"/>
    </xf>
    <xf numFmtId="0" fontId="19" fillId="0" borderId="223" xfId="0" applyFont="1" applyBorder="1" applyAlignment="1">
      <alignment horizontal="center" vertical="center"/>
    </xf>
    <xf numFmtId="0" fontId="19" fillId="0" borderId="224" xfId="0" applyFont="1" applyBorder="1" applyAlignment="1">
      <alignment horizontal="center" vertical="center"/>
    </xf>
    <xf numFmtId="0" fontId="19" fillId="0" borderId="230" xfId="0" applyFont="1" applyBorder="1" applyAlignment="1">
      <alignment horizontal="center" vertical="center"/>
    </xf>
    <xf numFmtId="0" fontId="19" fillId="0" borderId="236" xfId="0" applyFont="1" applyBorder="1" applyAlignment="1">
      <alignment horizontal="center" vertical="center"/>
    </xf>
    <xf numFmtId="0" fontId="19" fillId="0" borderId="237" xfId="0" applyFont="1" applyBorder="1" applyAlignment="1">
      <alignment horizontal="center" vertical="center"/>
    </xf>
    <xf numFmtId="0" fontId="19" fillId="0" borderId="238" xfId="0" applyFont="1" applyBorder="1" applyAlignment="1">
      <alignment horizontal="center" vertical="center"/>
    </xf>
    <xf numFmtId="0" fontId="19" fillId="0" borderId="106" xfId="0" applyFont="1" applyBorder="1" applyAlignment="1">
      <alignment horizontal="left" vertical="center" wrapText="1"/>
    </xf>
    <xf numFmtId="0" fontId="19" fillId="0" borderId="219" xfId="0" applyFont="1" applyBorder="1" applyAlignment="1">
      <alignment horizontal="left" vertical="center" wrapText="1"/>
    </xf>
    <xf numFmtId="0" fontId="19" fillId="0" borderId="105" xfId="0" applyFont="1" applyBorder="1" applyAlignment="1">
      <alignment horizontal="left" vertical="center" wrapText="1"/>
    </xf>
    <xf numFmtId="0" fontId="19" fillId="0" borderId="0" xfId="0" applyFont="1" applyAlignment="1">
      <alignment horizontal="left" vertical="center" wrapText="1"/>
    </xf>
    <xf numFmtId="0" fontId="19" fillId="0" borderId="102" xfId="0" applyFont="1" applyBorder="1" applyAlignment="1">
      <alignment horizontal="left" vertical="center" wrapText="1"/>
    </xf>
    <xf numFmtId="0" fontId="19" fillId="0" borderId="191" xfId="0" applyFont="1" applyBorder="1" applyAlignment="1">
      <alignment horizontal="left" vertical="center" wrapText="1"/>
    </xf>
    <xf numFmtId="0" fontId="27" fillId="0" borderId="219" xfId="0" applyFont="1" applyBorder="1" applyAlignment="1" applyProtection="1">
      <alignment horizontal="center" wrapText="1"/>
      <protection locked="0"/>
    </xf>
    <xf numFmtId="0" fontId="27" fillId="0" borderId="0" xfId="0" applyFont="1" applyAlignment="1" applyProtection="1">
      <alignment horizontal="center" wrapText="1"/>
      <protection locked="0"/>
    </xf>
    <xf numFmtId="0" fontId="28" fillId="0" borderId="219" xfId="0" applyFont="1" applyBorder="1" applyAlignment="1">
      <alignment horizontal="center" shrinkToFit="1"/>
    </xf>
    <xf numFmtId="0" fontId="28" fillId="0" borderId="111" xfId="0" applyFont="1" applyBorder="1" applyAlignment="1">
      <alignment horizontal="center" shrinkToFit="1"/>
    </xf>
    <xf numFmtId="0" fontId="28" fillId="0" borderId="9" xfId="0" applyFont="1" applyBorder="1" applyAlignment="1">
      <alignment horizontal="center" shrinkToFit="1"/>
    </xf>
    <xf numFmtId="0" fontId="28" fillId="0" borderId="191" xfId="0" applyFont="1" applyBorder="1" applyAlignment="1">
      <alignment horizontal="center" shrinkToFit="1"/>
    </xf>
    <xf numFmtId="0" fontId="28" fillId="0" borderId="190" xfId="0" applyFont="1" applyBorder="1" applyAlignment="1">
      <alignment horizontal="center" shrinkToFit="1"/>
    </xf>
    <xf numFmtId="0" fontId="28" fillId="0" borderId="0" xfId="0" applyFont="1" applyAlignment="1">
      <alignment horizontal="center" vertical="center" shrinkToFit="1"/>
    </xf>
    <xf numFmtId="0" fontId="28" fillId="0" borderId="201" xfId="0" applyFont="1" applyBorder="1" applyAlignment="1">
      <alignment horizontal="center" vertical="center" shrinkToFit="1"/>
    </xf>
    <xf numFmtId="0" fontId="28" fillId="0" borderId="191" xfId="0" applyFont="1" applyBorder="1" applyAlignment="1">
      <alignment horizontal="center" vertical="center" shrinkToFit="1"/>
    </xf>
    <xf numFmtId="0" fontId="28" fillId="0" borderId="207" xfId="0" applyFont="1" applyBorder="1" applyAlignment="1">
      <alignment horizontal="center" vertical="center" shrinkToFit="1"/>
    </xf>
    <xf numFmtId="0" fontId="28" fillId="0" borderId="231" xfId="0" applyFont="1" applyBorder="1" applyAlignment="1">
      <alignment horizontal="center" vertical="top"/>
    </xf>
    <xf numFmtId="0" fontId="28" fillId="0" borderId="232" xfId="0" applyFont="1" applyBorder="1" applyAlignment="1">
      <alignment horizontal="center" vertical="top"/>
    </xf>
    <xf numFmtId="0" fontId="28" fillId="0" borderId="235" xfId="0" applyFont="1" applyBorder="1" applyAlignment="1">
      <alignment horizontal="center" vertical="top"/>
    </xf>
    <xf numFmtId="0" fontId="28" fillId="0" borderId="236" xfId="0" applyFont="1" applyBorder="1" applyAlignment="1">
      <alignment horizontal="center" vertical="top"/>
    </xf>
    <xf numFmtId="0" fontId="28" fillId="0" borderId="237" xfId="0" applyFont="1" applyBorder="1" applyAlignment="1">
      <alignment horizontal="center" vertical="top"/>
    </xf>
    <xf numFmtId="0" fontId="28" fillId="0" borderId="239" xfId="0" applyFont="1" applyBorder="1" applyAlignment="1">
      <alignment horizontal="center" vertical="top"/>
    </xf>
    <xf numFmtId="0" fontId="27" fillId="0" borderId="191" xfId="0" applyFont="1" applyBorder="1" applyAlignment="1" applyProtection="1">
      <alignment horizontal="center" wrapText="1"/>
      <protection locked="0"/>
    </xf>
    <xf numFmtId="0" fontId="28" fillId="0" borderId="251" xfId="0" applyFont="1" applyBorder="1" applyAlignment="1">
      <alignment horizontal="right" shrinkToFit="1"/>
    </xf>
    <xf numFmtId="0" fontId="28" fillId="0" borderId="252" xfId="0" applyFont="1" applyBorder="1" applyAlignment="1">
      <alignment horizontal="right" shrinkToFit="1"/>
    </xf>
    <xf numFmtId="0" fontId="28" fillId="0" borderId="209" xfId="0" applyFont="1" applyBorder="1" applyAlignment="1">
      <alignment horizontal="center" wrapText="1"/>
    </xf>
    <xf numFmtId="0" fontId="28" fillId="0" borderId="210" xfId="0" applyFont="1" applyBorder="1" applyAlignment="1">
      <alignment horizontal="center" wrapText="1"/>
    </xf>
    <xf numFmtId="0" fontId="28" fillId="0" borderId="211" xfId="0" applyFont="1" applyBorder="1" applyAlignment="1">
      <alignment horizontal="center" wrapText="1"/>
    </xf>
    <xf numFmtId="0" fontId="28" fillId="0" borderId="220" xfId="0" applyFont="1" applyBorder="1" applyAlignment="1">
      <alignment horizontal="center" wrapText="1"/>
    </xf>
    <xf numFmtId="0" fontId="28" fillId="0" borderId="221" xfId="0" applyFont="1" applyBorder="1" applyAlignment="1">
      <alignment horizontal="center" wrapText="1"/>
    </xf>
    <xf numFmtId="0" fontId="28" fillId="0" borderId="222" xfId="0" applyFont="1" applyBorder="1" applyAlignment="1">
      <alignment horizontal="center" wrapText="1"/>
    </xf>
    <xf numFmtId="0" fontId="19" fillId="0" borderId="209" xfId="0" applyFont="1" applyBorder="1" applyAlignment="1">
      <alignment horizontal="center" vertical="center" wrapText="1"/>
    </xf>
    <xf numFmtId="0" fontId="19" fillId="0" borderId="210" xfId="0" applyFont="1" applyBorder="1" applyAlignment="1">
      <alignment horizontal="center" vertical="center" wrapText="1"/>
    </xf>
    <xf numFmtId="0" fontId="19" fillId="0" borderId="212" xfId="0" applyFont="1" applyBorder="1" applyAlignment="1">
      <alignment horizontal="center" vertical="center" wrapText="1"/>
    </xf>
    <xf numFmtId="0" fontId="19" fillId="0" borderId="223" xfId="0" applyFont="1" applyBorder="1" applyAlignment="1">
      <alignment horizontal="center" vertical="center" wrapText="1"/>
    </xf>
    <xf numFmtId="0" fontId="19" fillId="0" borderId="224" xfId="0" applyFont="1" applyBorder="1" applyAlignment="1">
      <alignment horizontal="center" vertical="center" wrapText="1"/>
    </xf>
    <xf numFmtId="0" fontId="19" fillId="0" borderId="225" xfId="0" applyFont="1" applyBorder="1" applyAlignment="1">
      <alignment horizontal="center" vertical="center" wrapText="1"/>
    </xf>
    <xf numFmtId="0" fontId="19" fillId="0" borderId="236" xfId="0" applyFont="1" applyBorder="1" applyAlignment="1">
      <alignment horizontal="center" vertical="center" wrapText="1"/>
    </xf>
    <xf numFmtId="0" fontId="19" fillId="0" borderId="237" xfId="0" applyFont="1" applyBorder="1" applyAlignment="1">
      <alignment horizontal="center" vertical="center" wrapText="1"/>
    </xf>
    <xf numFmtId="0" fontId="19" fillId="0" borderId="239" xfId="0" applyFont="1" applyBorder="1" applyAlignment="1">
      <alignment horizontal="center" vertical="center" wrapText="1"/>
    </xf>
    <xf numFmtId="0" fontId="28" fillId="0" borderId="213" xfId="0" applyFont="1" applyBorder="1" applyAlignment="1">
      <alignment horizontal="center" wrapText="1"/>
    </xf>
    <xf numFmtId="0" fontId="28" fillId="0" borderId="226" xfId="0" applyFont="1" applyBorder="1" applyAlignment="1">
      <alignment horizontal="center" wrapText="1"/>
    </xf>
    <xf numFmtId="0" fontId="19" fillId="0" borderId="214" xfId="0" applyFont="1" applyBorder="1" applyAlignment="1">
      <alignment horizontal="center" vertical="center"/>
    </xf>
    <xf numFmtId="0" fontId="19" fillId="0" borderId="215" xfId="0" applyFont="1" applyBorder="1" applyAlignment="1">
      <alignment horizontal="center" vertical="center"/>
    </xf>
    <xf numFmtId="0" fontId="19" fillId="0" borderId="216" xfId="0" applyFont="1" applyBorder="1" applyAlignment="1">
      <alignment horizontal="center" vertical="center"/>
    </xf>
    <xf numFmtId="0" fontId="19" fillId="0" borderId="227" xfId="0" applyFont="1" applyBorder="1" applyAlignment="1">
      <alignment horizontal="center" vertical="center"/>
    </xf>
    <xf numFmtId="0" fontId="19" fillId="0" borderId="225" xfId="0" applyFont="1" applyBorder="1" applyAlignment="1">
      <alignment horizontal="center" vertical="center"/>
    </xf>
    <xf numFmtId="0" fontId="19" fillId="0" borderId="241" xfId="0" applyFont="1" applyBorder="1" applyAlignment="1">
      <alignment horizontal="center" vertical="center"/>
    </xf>
    <xf numFmtId="0" fontId="19" fillId="0" borderId="239" xfId="0" applyFont="1" applyBorder="1" applyAlignment="1">
      <alignment horizontal="center" vertical="center"/>
    </xf>
    <xf numFmtId="0" fontId="28" fillId="0" borderId="217" xfId="0" applyFont="1" applyBorder="1" applyAlignment="1">
      <alignment horizontal="center" wrapText="1"/>
    </xf>
    <xf numFmtId="0" fontId="28" fillId="0" borderId="215" xfId="0" applyFont="1" applyBorder="1" applyAlignment="1">
      <alignment horizontal="center" wrapText="1"/>
    </xf>
    <xf numFmtId="0" fontId="28" fillId="0" borderId="216" xfId="0" applyFont="1" applyBorder="1" applyAlignment="1">
      <alignment horizontal="center" wrapText="1"/>
    </xf>
    <xf numFmtId="0" fontId="28" fillId="0" borderId="228" xfId="0" applyFont="1" applyBorder="1" applyAlignment="1">
      <alignment horizontal="center" wrapText="1"/>
    </xf>
    <xf numFmtId="0" fontId="19" fillId="0" borderId="217" xfId="0" applyFont="1" applyBorder="1" applyAlignment="1">
      <alignment horizontal="center" vertical="center"/>
    </xf>
    <xf numFmtId="0" fontId="19" fillId="0" borderId="218" xfId="0" applyFont="1" applyBorder="1" applyAlignment="1">
      <alignment horizontal="center" vertical="center"/>
    </xf>
    <xf numFmtId="0" fontId="19" fillId="0" borderId="229" xfId="0" applyFont="1" applyBorder="1" applyAlignment="1">
      <alignment horizontal="center" vertical="center"/>
    </xf>
    <xf numFmtId="0" fontId="19" fillId="0" borderId="242" xfId="0" applyFont="1" applyBorder="1" applyAlignment="1">
      <alignment horizontal="center" vertical="center"/>
    </xf>
    <xf numFmtId="0" fontId="28" fillId="0" borderId="231" xfId="0" applyFont="1" applyBorder="1" applyAlignment="1">
      <alignment horizontal="center" vertical="top" wrapText="1"/>
    </xf>
    <xf numFmtId="0" fontId="28" fillId="0" borderId="232" xfId="0" applyFont="1" applyBorder="1" applyAlignment="1">
      <alignment horizontal="center" vertical="top" wrapText="1"/>
    </xf>
    <xf numFmtId="0" fontId="28" fillId="0" borderId="233" xfId="0" applyFont="1" applyBorder="1" applyAlignment="1">
      <alignment horizontal="center" vertical="top" wrapText="1"/>
    </xf>
    <xf numFmtId="0" fontId="28" fillId="0" borderId="236" xfId="0" applyFont="1" applyBorder="1" applyAlignment="1">
      <alignment horizontal="center" vertical="top" wrapText="1"/>
    </xf>
    <xf numFmtId="0" fontId="28" fillId="0" borderId="237" xfId="0" applyFont="1" applyBorder="1" applyAlignment="1">
      <alignment horizontal="center" vertical="top" wrapText="1"/>
    </xf>
    <xf numFmtId="0" fontId="28" fillId="0" borderId="238" xfId="0" applyFont="1" applyBorder="1" applyAlignment="1">
      <alignment horizontal="center" vertical="top" wrapText="1"/>
    </xf>
    <xf numFmtId="0" fontId="28" fillId="0" borderId="234" xfId="0" applyFont="1" applyBorder="1" applyAlignment="1">
      <alignment horizontal="center" vertical="top" wrapText="1"/>
    </xf>
    <xf numFmtId="0" fontId="28" fillId="0" borderId="240" xfId="0" applyFont="1" applyBorder="1" applyAlignment="1">
      <alignment horizontal="center" vertical="top" wrapText="1"/>
    </xf>
    <xf numFmtId="0" fontId="28" fillId="0" borderId="235" xfId="0" applyFont="1" applyBorder="1" applyAlignment="1">
      <alignment horizontal="center" vertical="top" wrapText="1"/>
    </xf>
    <xf numFmtId="0" fontId="28" fillId="0" borderId="239" xfId="0" applyFont="1" applyBorder="1" applyAlignment="1">
      <alignment horizontal="center" vertical="top" wrapText="1"/>
    </xf>
    <xf numFmtId="0" fontId="13" fillId="0" borderId="144" xfId="0" applyFont="1" applyBorder="1" applyAlignment="1">
      <alignment horizontal="center" vertical="center"/>
    </xf>
    <xf numFmtId="0" fontId="13" fillId="0" borderId="0" xfId="0" applyFont="1" applyAlignment="1">
      <alignment horizontal="center" vertical="center"/>
    </xf>
    <xf numFmtId="0" fontId="29" fillId="0" borderId="0" xfId="0" applyFont="1" applyAlignment="1" applyProtection="1">
      <alignment horizontal="left" vertical="center"/>
      <protection locked="0"/>
    </xf>
    <xf numFmtId="0" fontId="13" fillId="0" borderId="0" xfId="0" applyFont="1" applyAlignment="1">
      <alignment horizontal="left"/>
    </xf>
    <xf numFmtId="0" fontId="13" fillId="0" borderId="201" xfId="0" applyFont="1" applyBorder="1" applyAlignment="1">
      <alignment horizontal="left"/>
    </xf>
    <xf numFmtId="0" fontId="32" fillId="0" borderId="202" xfId="0" applyFont="1" applyBorder="1" applyAlignment="1" applyProtection="1">
      <alignment horizontal="center" vertical="center" shrinkToFit="1"/>
      <protection locked="0"/>
    </xf>
    <xf numFmtId="0" fontId="32" fillId="0" borderId="199" xfId="0" applyFont="1" applyBorder="1" applyAlignment="1" applyProtection="1">
      <alignment horizontal="center" vertical="center" shrinkToFit="1"/>
      <protection locked="0"/>
    </xf>
    <xf numFmtId="0" fontId="32" fillId="0" borderId="204" xfId="0" applyFont="1" applyBorder="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2" fillId="0" borderId="206" xfId="0" applyFont="1" applyBorder="1" applyAlignment="1" applyProtection="1">
      <alignment horizontal="center" vertical="center" shrinkToFit="1"/>
      <protection locked="0"/>
    </xf>
    <xf numFmtId="0" fontId="32" fillId="0" borderId="191" xfId="0" applyFont="1" applyBorder="1" applyAlignment="1" applyProtection="1">
      <alignment horizontal="center" vertical="center" shrinkToFit="1"/>
      <protection locked="0"/>
    </xf>
    <xf numFmtId="0" fontId="32" fillId="0" borderId="142" xfId="0" applyFont="1" applyBorder="1" applyAlignment="1" applyProtection="1">
      <alignment horizontal="center" vertical="center" shrinkToFit="1"/>
      <protection locked="0"/>
    </xf>
    <xf numFmtId="0" fontId="32" fillId="0" borderId="203" xfId="0" applyFont="1" applyBorder="1" applyAlignment="1" applyProtection="1">
      <alignment horizontal="center" vertical="center" shrinkToFit="1"/>
      <protection locked="0"/>
    </xf>
    <xf numFmtId="0" fontId="32" fillId="0" borderId="144" xfId="0" applyFont="1" applyBorder="1" applyAlignment="1" applyProtection="1">
      <alignment horizontal="center" vertical="center" shrinkToFit="1"/>
      <protection locked="0"/>
    </xf>
    <xf numFmtId="0" fontId="32" fillId="0" borderId="205" xfId="0" applyFont="1" applyBorder="1" applyAlignment="1" applyProtection="1">
      <alignment horizontal="center" vertical="center" shrinkToFit="1"/>
      <protection locked="0"/>
    </xf>
    <xf numFmtId="0" fontId="32" fillId="0" borderId="192" xfId="0" applyFont="1" applyBorder="1" applyAlignment="1" applyProtection="1">
      <alignment horizontal="center" vertical="center" shrinkToFit="1"/>
      <protection locked="0"/>
    </xf>
    <xf numFmtId="0" fontId="32" fillId="0" borderId="208" xfId="0" applyFont="1" applyBorder="1" applyAlignment="1" applyProtection="1">
      <alignment horizontal="center" vertical="center" shrinkToFit="1"/>
      <protection locked="0"/>
    </xf>
    <xf numFmtId="0" fontId="32" fillId="0" borderId="0" xfId="0" applyFont="1" applyAlignment="1" applyProtection="1">
      <alignment horizontal="left" vertical="center"/>
      <protection locked="0"/>
    </xf>
    <xf numFmtId="0" fontId="32" fillId="0" borderId="201" xfId="0" applyFont="1" applyBorder="1" applyAlignment="1" applyProtection="1">
      <alignment horizontal="left" vertical="center"/>
      <protection locked="0"/>
    </xf>
    <xf numFmtId="0" fontId="32" fillId="0" borderId="200" xfId="0" applyFont="1" applyBorder="1" applyAlignment="1" applyProtection="1">
      <alignment horizontal="center" vertical="center" shrinkToFit="1"/>
      <protection locked="0"/>
    </xf>
    <xf numFmtId="0" fontId="32" fillId="0" borderId="201" xfId="0" applyFont="1" applyBorder="1" applyAlignment="1" applyProtection="1">
      <alignment horizontal="center" vertical="center" shrinkToFit="1"/>
      <protection locked="0"/>
    </xf>
    <xf numFmtId="0" fontId="32" fillId="0" borderId="207" xfId="0" applyFont="1" applyBorder="1" applyAlignment="1" applyProtection="1">
      <alignment horizontal="center" vertical="center" shrinkToFit="1"/>
      <protection locked="0"/>
    </xf>
    <xf numFmtId="0" fontId="29" fillId="0" borderId="0" xfId="0" applyFont="1" applyAlignment="1" applyProtection="1">
      <alignment horizontal="center" vertical="center"/>
      <protection locked="0"/>
    </xf>
    <xf numFmtId="0" fontId="19" fillId="0" borderId="0" xfId="0" applyFont="1" applyAlignment="1">
      <alignment horizontal="right"/>
    </xf>
    <xf numFmtId="49" fontId="27" fillId="2" borderId="198" xfId="0" applyNumberFormat="1" applyFont="1" applyFill="1" applyBorder="1" applyAlignment="1" applyProtection="1">
      <alignment horizontal="center"/>
      <protection locked="0"/>
    </xf>
    <xf numFmtId="0" fontId="13" fillId="0" borderId="142" xfId="0" applyFont="1" applyBorder="1" applyAlignment="1">
      <alignment horizontal="left" vertical="top"/>
    </xf>
    <xf numFmtId="0" fontId="13" fillId="0" borderId="199" xfId="0" applyFont="1" applyBorder="1" applyAlignment="1">
      <alignment horizontal="left" vertical="top"/>
    </xf>
    <xf numFmtId="0" fontId="13" fillId="0" borderId="144" xfId="0" applyFont="1" applyBorder="1" applyAlignment="1">
      <alignment horizontal="left" vertical="top"/>
    </xf>
    <xf numFmtId="0" fontId="13" fillId="0" borderId="0" xfId="0" applyFont="1" applyAlignment="1">
      <alignment horizontal="left" vertical="top"/>
    </xf>
    <xf numFmtId="0" fontId="13" fillId="0" borderId="199" xfId="0" applyFont="1" applyBorder="1" applyAlignment="1">
      <alignment horizontal="center" vertical="center"/>
    </xf>
    <xf numFmtId="49" fontId="29" fillId="0" borderId="199" xfId="0" applyNumberFormat="1" applyFont="1" applyBorder="1" applyAlignment="1" applyProtection="1">
      <alignment horizontal="center" vertical="center"/>
      <protection locked="0"/>
    </xf>
    <xf numFmtId="49" fontId="29" fillId="0" borderId="0" xfId="0" applyNumberFormat="1" applyFont="1" applyAlignment="1" applyProtection="1">
      <alignment horizontal="center" vertical="center"/>
      <protection locked="0"/>
    </xf>
    <xf numFmtId="49" fontId="13" fillId="0" borderId="199"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00" xfId="0" applyNumberFormat="1" applyFont="1" applyBorder="1" applyAlignment="1">
      <alignment horizontal="center" vertical="center"/>
    </xf>
    <xf numFmtId="49" fontId="13" fillId="0" borderId="201" xfId="0" applyNumberFormat="1" applyFont="1" applyBorder="1" applyAlignment="1">
      <alignment horizontal="center" vertical="center"/>
    </xf>
    <xf numFmtId="0" fontId="32" fillId="0" borderId="147" xfId="0" applyFont="1" applyBorder="1" applyAlignment="1" applyProtection="1">
      <alignment horizontal="center" vertical="center" shrinkToFit="1"/>
      <protection locked="0"/>
    </xf>
    <xf numFmtId="0" fontId="30" fillId="0" borderId="0" xfId="0" applyFont="1" applyAlignment="1">
      <alignment horizontal="center" vertical="center"/>
    </xf>
    <xf numFmtId="0" fontId="31" fillId="0" borderId="0" xfId="0" applyFont="1" applyAlignment="1">
      <alignment horizontal="distributed" vertical="center"/>
    </xf>
    <xf numFmtId="49" fontId="29" fillId="0" borderId="0" xfId="0" applyNumberFormat="1" applyFont="1" applyAlignment="1" applyProtection="1">
      <alignment horizontal="left"/>
      <protection locked="0"/>
    </xf>
    <xf numFmtId="49" fontId="29" fillId="0" borderId="201" xfId="0" applyNumberFormat="1" applyFont="1" applyBorder="1" applyAlignment="1" applyProtection="1">
      <alignment horizontal="left"/>
      <protection locked="0"/>
    </xf>
    <xf numFmtId="0" fontId="19" fillId="0" borderId="192" xfId="0" applyFont="1" applyBorder="1" applyAlignment="1">
      <alignment horizont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1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E7F6FF"/>
        </patternFill>
      </fill>
    </dxf>
    <dxf>
      <fill>
        <patternFill>
          <bgColor theme="8" tint="0.79998168889431442"/>
        </patternFill>
      </fill>
    </dxf>
    <dxf>
      <fill>
        <patternFill>
          <bgColor rgb="FFCCECFF"/>
        </patternFill>
      </fill>
    </dxf>
    <dxf>
      <fill>
        <patternFill>
          <bgColor rgb="FFCCECFF"/>
        </patternFill>
      </fill>
    </dxf>
    <dxf>
      <fill>
        <patternFill>
          <bgColor theme="8" tint="0.79998168889431442"/>
        </patternFill>
      </fill>
    </dxf>
    <dxf>
      <fill>
        <patternFill>
          <bgColor theme="8" tint="0.79998168889431442"/>
        </patternFill>
      </fill>
    </dxf>
    <dxf>
      <fill>
        <patternFill>
          <bgColor rgb="FFCCECFF"/>
        </patternFill>
      </fill>
    </dxf>
    <dxf>
      <fill>
        <patternFill>
          <bgColor theme="8" tint="0.79998168889431442"/>
        </patternFill>
      </fill>
    </dxf>
    <dxf>
      <fill>
        <patternFill>
          <bgColor theme="8" tint="0.79998168889431442"/>
        </patternFill>
      </fill>
    </dxf>
    <dxf>
      <fill>
        <patternFill>
          <bgColor rgb="FFE5F5FF"/>
        </patternFill>
      </fill>
    </dxf>
    <dxf>
      <fill>
        <patternFill>
          <bgColor rgb="FFD5EFFF"/>
        </patternFill>
      </fill>
    </dxf>
    <dxf>
      <fill>
        <patternFill>
          <bgColor rgb="FFDDF2FF"/>
        </patternFill>
      </fill>
    </dxf>
    <dxf>
      <fill>
        <patternFill>
          <bgColor rgb="FFCCECFF"/>
        </patternFill>
      </fill>
    </dxf>
    <dxf>
      <fill>
        <patternFill>
          <bgColor rgb="FFE5F5FF"/>
        </patternFill>
      </fill>
    </dxf>
  </dxfs>
  <tableStyles count="0" defaultTableStyle="TableStyleMedium9" defaultPivotStyle="PivotStyleLight16"/>
  <colors>
    <mruColors>
      <color rgb="FFD5EFFF"/>
      <color rgb="FFE7F6FF"/>
      <color rgb="FFE5F5FF"/>
      <color rgb="FFDDF2FF"/>
      <color rgb="FFCCECFF"/>
      <color rgb="FFDDDDDD"/>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89</xdr:col>
      <xdr:colOff>0</xdr:colOff>
      <xdr:row>0</xdr:row>
      <xdr:rowOff>0</xdr:rowOff>
    </xdr:from>
    <xdr:to>
      <xdr:col>190</xdr:col>
      <xdr:colOff>28575</xdr:colOff>
      <xdr:row>8</xdr:row>
      <xdr:rowOff>47625</xdr:rowOff>
    </xdr:to>
    <xdr:sp macro="" textlink="">
      <xdr:nvSpPr>
        <xdr:cNvPr id="2" name="テキスト ボックス 1">
          <a:extLst>
            <a:ext uri="{FF2B5EF4-FFF2-40B4-BE49-F238E27FC236}">
              <a16:creationId xmlns:a16="http://schemas.microsoft.com/office/drawing/2014/main" id="{207FB350-81AA-4FC0-80F1-103A08E52A59}"/>
            </a:ext>
          </a:extLst>
        </xdr:cNvPr>
        <xdr:cNvSpPr txBox="1"/>
      </xdr:nvSpPr>
      <xdr:spPr>
        <a:xfrm>
          <a:off x="3743325" y="0"/>
          <a:ext cx="5257800" cy="647700"/>
        </a:xfrm>
        <a:prstGeom prst="rect">
          <a:avLst/>
        </a:prstGeom>
        <a:solidFill>
          <a:schemeClr val="lt1"/>
        </a:solidFill>
        <a:ln w="2540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一括有期事業報告書の「請負金額」の欄を「</a:t>
          </a:r>
          <a:r>
            <a:rPr kumimoji="1" lang="en-US" altLang="ja-JP" sz="1100">
              <a:solidFill>
                <a:srgbClr val="FF0000"/>
              </a:solidFill>
              <a:latin typeface="HGS創英角ｺﾞｼｯｸUB" panose="020B0900000000000000" pitchFamily="50" charset="-128"/>
              <a:ea typeface="HGS創英角ｺﾞｼｯｸUB" panose="020B0900000000000000" pitchFamily="50" charset="-128"/>
            </a:rPr>
            <a:t>1.</a:t>
          </a:r>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請負金額」へ転記して下さい。</a:t>
          </a:r>
          <a:endParaRPr kumimoji="1" lang="en-US" altLang="ja-JP" sz="1100">
            <a:solidFill>
              <a:srgbClr val="FF0000"/>
            </a:solidFill>
            <a:latin typeface="HGS創英角ｺﾞｼｯｸUB" panose="020B0900000000000000" pitchFamily="50" charset="-128"/>
            <a:ea typeface="HGS創英角ｺﾞｼｯｸUB" panose="020B0900000000000000" pitchFamily="50" charset="-128"/>
          </a:endParaRPr>
        </a:p>
        <a:p>
          <a:r>
            <a:rPr kumimoji="1" lang="en-US" altLang="ja-JP" sz="1100">
              <a:solidFill>
                <a:srgbClr val="FF0000"/>
              </a:solidFill>
              <a:latin typeface="HGS創英角ｺﾞｼｯｸUB" panose="020B0900000000000000" pitchFamily="50" charset="-128"/>
              <a:ea typeface="HGS創英角ｺﾞｼｯｸUB" panose="020B0900000000000000" pitchFamily="50" charset="-128"/>
            </a:rPr>
            <a:t>※</a:t>
          </a:r>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事業の開始時期により①②③④への転記場所が異なりますのでご注意下さい。開催時期は、右下に記載があります。ご参考にして下さい。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161"/>
  <sheetViews>
    <sheetView showGridLines="0" showZeros="0" tabSelected="1" zoomScale="80" zoomScaleNormal="80" zoomScaleSheetLayoutView="80" workbookViewId="0">
      <selection activeCell="B16" sqref="B16:I17"/>
    </sheetView>
  </sheetViews>
  <sheetFormatPr defaultColWidth="0" defaultRowHeight="0" customHeight="1" zeroHeight="1"/>
  <cols>
    <col min="1" max="1" width="1.37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8" hidden="1" customWidth="1"/>
    <col min="56" max="57" width="3.625" style="17"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375" style="1" hidden="1" customWidth="1"/>
    <col min="76" max="16384" width="3.625" style="1" hidden="1"/>
  </cols>
  <sheetData>
    <row r="1" spans="1:77" ht="6" customHeight="1" thickBot="1"/>
    <row r="2" spans="1:77" ht="24" customHeight="1">
      <c r="X2" s="3"/>
      <c r="Y2" s="3"/>
      <c r="BF2" s="386" t="s">
        <v>0</v>
      </c>
      <c r="BG2" s="387"/>
      <c r="BH2" s="387"/>
      <c r="BI2" s="387"/>
      <c r="BJ2" s="388"/>
    </row>
    <row r="3" spans="1:77" ht="9" customHeight="1">
      <c r="U3" s="4"/>
      <c r="V3" s="4"/>
      <c r="W3" s="4"/>
      <c r="X3" s="4"/>
      <c r="Y3" s="4"/>
      <c r="Z3" s="5"/>
      <c r="AA3" s="5"/>
      <c r="AB3" s="16"/>
      <c r="AC3" s="16"/>
      <c r="AD3" s="16"/>
      <c r="AE3" s="16"/>
      <c r="AF3" s="16"/>
      <c r="AG3" s="16"/>
      <c r="AH3" s="16"/>
      <c r="AI3" s="16"/>
      <c r="AJ3" s="16"/>
      <c r="AK3" s="16"/>
      <c r="AL3" s="16"/>
      <c r="AM3" s="16"/>
      <c r="AN3" s="16"/>
      <c r="AO3" s="16"/>
      <c r="AP3" s="16"/>
      <c r="AQ3" s="16"/>
      <c r="AR3" s="16"/>
      <c r="AS3" s="16"/>
      <c r="BF3" s="58"/>
      <c r="BG3" s="17"/>
      <c r="BH3" s="17"/>
      <c r="BI3" s="17"/>
      <c r="BJ3" s="32"/>
    </row>
    <row r="4" spans="1:77" ht="17.25" customHeight="1">
      <c r="B4" s="2" t="s">
        <v>1</v>
      </c>
      <c r="U4" s="6" t="s">
        <v>2</v>
      </c>
      <c r="V4" s="4"/>
      <c r="W4" s="4"/>
      <c r="X4" s="4"/>
      <c r="Y4" s="4"/>
      <c r="BF4" s="58"/>
      <c r="BG4" s="17" t="s">
        <v>3</v>
      </c>
      <c r="BH4" s="17"/>
      <c r="BI4" s="17"/>
      <c r="BJ4" s="32"/>
    </row>
    <row r="5" spans="1:77" ht="13.15" customHeight="1">
      <c r="M5" s="7"/>
      <c r="N5" s="389" t="s">
        <v>4</v>
      </c>
      <c r="O5" s="389"/>
      <c r="P5" s="389"/>
      <c r="Q5" s="389"/>
      <c r="R5" s="389"/>
      <c r="S5" s="389"/>
      <c r="T5" s="389"/>
      <c r="U5" s="389"/>
      <c r="V5" s="389"/>
      <c r="W5" s="389"/>
      <c r="X5" s="389"/>
      <c r="Y5" s="389"/>
      <c r="Z5" s="389"/>
      <c r="AA5" s="389"/>
      <c r="AB5" s="389"/>
      <c r="AC5" s="389"/>
      <c r="AD5" s="389"/>
      <c r="AE5" s="389"/>
      <c r="AF5" s="7"/>
      <c r="AL5" s="59"/>
      <c r="AM5" s="365" t="s">
        <v>5</v>
      </c>
      <c r="AN5" s="366"/>
      <c r="AO5" s="366"/>
      <c r="AP5" s="367"/>
      <c r="BF5" s="58"/>
      <c r="BG5" s="17" t="s">
        <v>6</v>
      </c>
      <c r="BH5" s="17"/>
      <c r="BI5" s="17"/>
      <c r="BJ5" s="32"/>
    </row>
    <row r="6" spans="1:77" ht="13.15" customHeight="1">
      <c r="M6" s="92"/>
      <c r="N6" s="390"/>
      <c r="O6" s="390"/>
      <c r="P6" s="390"/>
      <c r="Q6" s="390"/>
      <c r="R6" s="390"/>
      <c r="S6" s="390"/>
      <c r="T6" s="390"/>
      <c r="U6" s="390"/>
      <c r="V6" s="390"/>
      <c r="W6" s="390"/>
      <c r="X6" s="390"/>
      <c r="Y6" s="390"/>
      <c r="Z6" s="390"/>
      <c r="AA6" s="390"/>
      <c r="AB6" s="390"/>
      <c r="AC6" s="390"/>
      <c r="AD6" s="390"/>
      <c r="AE6" s="390"/>
      <c r="AF6" s="92"/>
      <c r="AL6" s="59"/>
      <c r="AM6" s="368"/>
      <c r="AN6" s="369"/>
      <c r="AO6" s="369"/>
      <c r="AP6" s="370"/>
      <c r="BF6" s="58"/>
      <c r="BG6" s="17" t="s">
        <v>7</v>
      </c>
      <c r="BH6" s="17"/>
      <c r="BI6" s="17"/>
      <c r="BJ6" s="32"/>
    </row>
    <row r="7" spans="1:77" ht="12.75" customHeight="1">
      <c r="AL7" s="47"/>
      <c r="AM7" s="47"/>
      <c r="BF7" s="58"/>
      <c r="BG7" s="17" t="s">
        <v>8</v>
      </c>
      <c r="BH7" s="17"/>
      <c r="BI7" s="17"/>
      <c r="BJ7" s="32"/>
    </row>
    <row r="8" spans="1:77" ht="6" customHeight="1">
      <c r="BF8" s="58"/>
      <c r="BG8" s="17" t="s">
        <v>6</v>
      </c>
      <c r="BH8" s="17"/>
      <c r="BI8" s="17"/>
      <c r="BJ8" s="32"/>
    </row>
    <row r="9" spans="1:77" ht="12" customHeight="1">
      <c r="B9" s="371" t="s">
        <v>9</v>
      </c>
      <c r="C9" s="372"/>
      <c r="D9" s="372"/>
      <c r="E9" s="372"/>
      <c r="F9" s="372"/>
      <c r="G9" s="372"/>
      <c r="H9" s="372"/>
      <c r="I9" s="422"/>
      <c r="J9" s="374" t="s">
        <v>10</v>
      </c>
      <c r="K9" s="374"/>
      <c r="L9" s="89" t="s">
        <v>11</v>
      </c>
      <c r="M9" s="374" t="s">
        <v>12</v>
      </c>
      <c r="N9" s="374"/>
      <c r="O9" s="375" t="s">
        <v>13</v>
      </c>
      <c r="P9" s="374"/>
      <c r="Q9" s="374"/>
      <c r="R9" s="374"/>
      <c r="S9" s="374"/>
      <c r="T9" s="374"/>
      <c r="U9" s="374" t="s">
        <v>14</v>
      </c>
      <c r="V9" s="374"/>
      <c r="W9" s="374"/>
      <c r="AL9" s="423"/>
      <c r="AM9" s="377"/>
      <c r="AN9" s="345" t="s">
        <v>15</v>
      </c>
      <c r="AO9" s="345"/>
      <c r="AP9" s="377">
        <v>1</v>
      </c>
      <c r="AQ9" s="377"/>
      <c r="AR9" s="345" t="s">
        <v>16</v>
      </c>
      <c r="AS9" s="346"/>
      <c r="BD9" s="31"/>
      <c r="BF9" s="58"/>
      <c r="BG9" s="17" t="s">
        <v>17</v>
      </c>
      <c r="BH9" s="17"/>
      <c r="BI9" s="17"/>
      <c r="BJ9" s="32"/>
    </row>
    <row r="10" spans="1:77" ht="13.9" customHeight="1">
      <c r="B10" s="372"/>
      <c r="C10" s="372"/>
      <c r="D10" s="372"/>
      <c r="E10" s="372"/>
      <c r="F10" s="372"/>
      <c r="G10" s="372"/>
      <c r="H10" s="372"/>
      <c r="I10" s="422"/>
      <c r="J10" s="351" t="s">
        <v>156</v>
      </c>
      <c r="K10" s="449" t="s">
        <v>157</v>
      </c>
      <c r="L10" s="351" t="s">
        <v>158</v>
      </c>
      <c r="M10" s="455" t="s">
        <v>159</v>
      </c>
      <c r="N10" s="457" t="s">
        <v>160</v>
      </c>
      <c r="O10" s="351" t="s">
        <v>161</v>
      </c>
      <c r="P10" s="447" t="s">
        <v>157</v>
      </c>
      <c r="Q10" s="447" t="s">
        <v>158</v>
      </c>
      <c r="R10" s="447" t="s">
        <v>159</v>
      </c>
      <c r="S10" s="447" t="s">
        <v>158</v>
      </c>
      <c r="T10" s="457" t="s">
        <v>162</v>
      </c>
      <c r="U10" s="351"/>
      <c r="V10" s="447"/>
      <c r="W10" s="445"/>
      <c r="AL10" s="378"/>
      <c r="AM10" s="379"/>
      <c r="AN10" s="347"/>
      <c r="AO10" s="347"/>
      <c r="AP10" s="379"/>
      <c r="AQ10" s="379"/>
      <c r="AR10" s="347"/>
      <c r="AS10" s="348"/>
      <c r="BF10" s="58"/>
      <c r="BG10" s="17" t="s">
        <v>18</v>
      </c>
      <c r="BH10" s="17"/>
      <c r="BI10" s="17"/>
      <c r="BJ10" s="32"/>
    </row>
    <row r="11" spans="1:77" ht="9" customHeight="1">
      <c r="B11" s="372"/>
      <c r="C11" s="372"/>
      <c r="D11" s="372"/>
      <c r="E11" s="372"/>
      <c r="F11" s="372"/>
      <c r="G11" s="372"/>
      <c r="H11" s="372"/>
      <c r="I11" s="422"/>
      <c r="J11" s="352"/>
      <c r="K11" s="450"/>
      <c r="L11" s="352"/>
      <c r="M11" s="456"/>
      <c r="N11" s="458"/>
      <c r="O11" s="352"/>
      <c r="P11" s="448"/>
      <c r="Q11" s="448"/>
      <c r="R11" s="448"/>
      <c r="S11" s="448"/>
      <c r="T11" s="458"/>
      <c r="U11" s="352"/>
      <c r="V11" s="448"/>
      <c r="W11" s="446"/>
      <c r="AL11" s="380"/>
      <c r="AM11" s="381"/>
      <c r="AN11" s="349"/>
      <c r="AO11" s="349"/>
      <c r="AP11" s="381"/>
      <c r="AQ11" s="381"/>
      <c r="AR11" s="349"/>
      <c r="AS11" s="350"/>
      <c r="BF11" s="58"/>
      <c r="BG11" s="17" t="s">
        <v>6</v>
      </c>
      <c r="BH11" s="17"/>
      <c r="BI11" s="17"/>
      <c r="BJ11" s="32"/>
    </row>
    <row r="12" spans="1:77" ht="6" customHeight="1" thickBot="1">
      <c r="B12" s="373"/>
      <c r="C12" s="373"/>
      <c r="D12" s="373"/>
      <c r="E12" s="373"/>
      <c r="F12" s="373"/>
      <c r="G12" s="373"/>
      <c r="H12" s="373"/>
      <c r="I12" s="239"/>
      <c r="J12" s="352"/>
      <c r="K12" s="450"/>
      <c r="L12" s="352"/>
      <c r="M12" s="456"/>
      <c r="N12" s="458"/>
      <c r="O12" s="352"/>
      <c r="P12" s="448"/>
      <c r="Q12" s="448"/>
      <c r="R12" s="448"/>
      <c r="S12" s="448"/>
      <c r="T12" s="458"/>
      <c r="U12" s="352"/>
      <c r="V12" s="448"/>
      <c r="W12" s="446"/>
      <c r="BF12" s="58"/>
      <c r="BG12" s="17" t="s">
        <v>19</v>
      </c>
      <c r="BH12" s="17"/>
      <c r="BI12" s="17"/>
      <c r="BJ12" s="32"/>
    </row>
    <row r="13" spans="1:77" s="3" customFormat="1" ht="17.25" customHeight="1" thickBot="1">
      <c r="A13" s="1"/>
      <c r="B13" s="296" t="s">
        <v>20</v>
      </c>
      <c r="C13" s="297"/>
      <c r="D13" s="297"/>
      <c r="E13" s="297"/>
      <c r="F13" s="297"/>
      <c r="G13" s="297"/>
      <c r="H13" s="297"/>
      <c r="I13" s="298"/>
      <c r="J13" s="296" t="s">
        <v>21</v>
      </c>
      <c r="K13" s="297"/>
      <c r="L13" s="297"/>
      <c r="M13" s="297"/>
      <c r="N13" s="305"/>
      <c r="O13" s="308" t="s">
        <v>22</v>
      </c>
      <c r="P13" s="297"/>
      <c r="Q13" s="297"/>
      <c r="R13" s="297"/>
      <c r="S13" s="297"/>
      <c r="T13" s="297"/>
      <c r="U13" s="298"/>
      <c r="V13" s="48" t="s">
        <v>23</v>
      </c>
      <c r="W13" s="49"/>
      <c r="X13" s="49"/>
      <c r="Y13" s="311" t="s">
        <v>24</v>
      </c>
      <c r="Z13" s="311"/>
      <c r="AA13" s="311"/>
      <c r="AB13" s="311"/>
      <c r="AC13" s="311"/>
      <c r="AD13" s="311"/>
      <c r="AE13" s="311"/>
      <c r="AF13" s="311"/>
      <c r="AG13" s="311"/>
      <c r="AH13" s="311"/>
      <c r="AI13" s="49"/>
      <c r="AJ13" s="49"/>
      <c r="AK13" s="50"/>
      <c r="AL13" s="51" t="s">
        <v>25</v>
      </c>
      <c r="AM13" s="52"/>
      <c r="AN13" s="313" t="s">
        <v>26</v>
      </c>
      <c r="AO13" s="313"/>
      <c r="AP13" s="313"/>
      <c r="AQ13" s="313"/>
      <c r="AR13" s="313"/>
      <c r="AS13" s="314"/>
      <c r="AX13" s="8"/>
      <c r="AY13" s="8"/>
      <c r="AZ13" s="8"/>
      <c r="BA13" s="8"/>
      <c r="BB13" s="8"/>
      <c r="BC13" s="8"/>
      <c r="BD13" s="424" t="s">
        <v>27</v>
      </c>
      <c r="BE13" s="425"/>
      <c r="BF13" s="60"/>
      <c r="BG13" s="17" t="s">
        <v>28</v>
      </c>
      <c r="BH13" s="45"/>
      <c r="BI13" s="45"/>
      <c r="BJ13" s="33"/>
    </row>
    <row r="14" spans="1:77" s="3" customFormat="1" ht="17.25" customHeight="1" thickBot="1">
      <c r="A14" s="1"/>
      <c r="B14" s="299"/>
      <c r="C14" s="300"/>
      <c r="D14" s="300"/>
      <c r="E14" s="300"/>
      <c r="F14" s="300"/>
      <c r="G14" s="300"/>
      <c r="H14" s="300"/>
      <c r="I14" s="301"/>
      <c r="J14" s="299"/>
      <c r="K14" s="300"/>
      <c r="L14" s="300"/>
      <c r="M14" s="300"/>
      <c r="N14" s="306"/>
      <c r="O14" s="309"/>
      <c r="P14" s="300"/>
      <c r="Q14" s="300"/>
      <c r="R14" s="300"/>
      <c r="S14" s="300"/>
      <c r="T14" s="300"/>
      <c r="U14" s="301"/>
      <c r="V14" s="428" t="s">
        <v>29</v>
      </c>
      <c r="W14" s="345"/>
      <c r="X14" s="345"/>
      <c r="Y14" s="346"/>
      <c r="Z14" s="428" t="s">
        <v>30</v>
      </c>
      <c r="AA14" s="430"/>
      <c r="AB14" s="430"/>
      <c r="AC14" s="431"/>
      <c r="AD14" s="435" t="s">
        <v>31</v>
      </c>
      <c r="AE14" s="436"/>
      <c r="AF14" s="436"/>
      <c r="AG14" s="437"/>
      <c r="AH14" s="333" t="s">
        <v>32</v>
      </c>
      <c r="AI14" s="334"/>
      <c r="AJ14" s="334"/>
      <c r="AK14" s="335"/>
      <c r="AL14" s="441" t="s">
        <v>33</v>
      </c>
      <c r="AM14" s="442"/>
      <c r="AN14" s="341" t="s">
        <v>34</v>
      </c>
      <c r="AO14" s="342"/>
      <c r="AP14" s="342"/>
      <c r="AQ14" s="342"/>
      <c r="AR14" s="343"/>
      <c r="AS14" s="344"/>
      <c r="AX14" s="8"/>
      <c r="AY14" s="61" t="s">
        <v>35</v>
      </c>
      <c r="AZ14" s="61" t="s">
        <v>35</v>
      </c>
      <c r="BA14" s="61" t="s">
        <v>36</v>
      </c>
      <c r="BB14" s="292" t="s">
        <v>37</v>
      </c>
      <c r="BC14" s="293"/>
      <c r="BD14" s="426"/>
      <c r="BE14" s="427"/>
      <c r="BF14" s="46"/>
      <c r="BG14" s="93"/>
      <c r="BH14" s="93"/>
      <c r="BI14" s="34" t="s">
        <v>38</v>
      </c>
      <c r="BJ14" s="35">
        <v>41</v>
      </c>
      <c r="BO14" s="9" t="s">
        <v>39</v>
      </c>
    </row>
    <row r="15" spans="1:77" s="3" customFormat="1" ht="17.25" customHeight="1">
      <c r="A15" s="1"/>
      <c r="B15" s="302"/>
      <c r="C15" s="303"/>
      <c r="D15" s="303"/>
      <c r="E15" s="303"/>
      <c r="F15" s="303"/>
      <c r="G15" s="303"/>
      <c r="H15" s="303"/>
      <c r="I15" s="304"/>
      <c r="J15" s="302"/>
      <c r="K15" s="303"/>
      <c r="L15" s="303"/>
      <c r="M15" s="303"/>
      <c r="N15" s="307"/>
      <c r="O15" s="310"/>
      <c r="P15" s="303"/>
      <c r="Q15" s="303"/>
      <c r="R15" s="303"/>
      <c r="S15" s="303"/>
      <c r="T15" s="303"/>
      <c r="U15" s="304"/>
      <c r="V15" s="429"/>
      <c r="W15" s="349"/>
      <c r="X15" s="349"/>
      <c r="Y15" s="350"/>
      <c r="Z15" s="432"/>
      <c r="AA15" s="433"/>
      <c r="AB15" s="433"/>
      <c r="AC15" s="434"/>
      <c r="AD15" s="438"/>
      <c r="AE15" s="439"/>
      <c r="AF15" s="439"/>
      <c r="AG15" s="440"/>
      <c r="AH15" s="336"/>
      <c r="AI15" s="337"/>
      <c r="AJ15" s="337"/>
      <c r="AK15" s="338"/>
      <c r="AL15" s="443"/>
      <c r="AM15" s="444"/>
      <c r="AN15" s="294"/>
      <c r="AO15" s="294"/>
      <c r="AP15" s="294"/>
      <c r="AQ15" s="294"/>
      <c r="AR15" s="294"/>
      <c r="AS15" s="295"/>
      <c r="AX15" s="8"/>
      <c r="AY15" s="39"/>
      <c r="AZ15" s="40" t="s">
        <v>40</v>
      </c>
      <c r="BA15" s="40" t="s">
        <v>41</v>
      </c>
      <c r="BB15" s="62" t="s">
        <v>42</v>
      </c>
      <c r="BC15" s="40" t="s">
        <v>43</v>
      </c>
      <c r="BD15" s="63" t="s">
        <v>44</v>
      </c>
      <c r="BE15" s="64" t="s">
        <v>45</v>
      </c>
      <c r="BF15" s="36" t="s">
        <v>46</v>
      </c>
      <c r="BG15" s="37" t="s">
        <v>47</v>
      </c>
      <c r="BH15" s="37" t="s">
        <v>48</v>
      </c>
      <c r="BI15" s="94" t="s">
        <v>49</v>
      </c>
      <c r="BJ15" s="38" t="s">
        <v>50</v>
      </c>
      <c r="BL15" s="17" t="s">
        <v>51</v>
      </c>
      <c r="BM15" s="17" t="s">
        <v>52</v>
      </c>
      <c r="BO15" s="3" t="s">
        <v>53</v>
      </c>
      <c r="BP15" s="3" t="s">
        <v>54</v>
      </c>
      <c r="BQ15" s="3" t="s">
        <v>55</v>
      </c>
      <c r="BR15" s="3" t="s">
        <v>56</v>
      </c>
      <c r="BS15" s="3" t="s">
        <v>57</v>
      </c>
      <c r="BT15" s="3" t="s">
        <v>58</v>
      </c>
      <c r="BU15" s="3" t="s">
        <v>59</v>
      </c>
    </row>
    <row r="16" spans="1:77" ht="18.95" customHeight="1" thickBot="1">
      <c r="B16" s="269"/>
      <c r="C16" s="270"/>
      <c r="D16" s="270"/>
      <c r="E16" s="270"/>
      <c r="F16" s="270"/>
      <c r="G16" s="270"/>
      <c r="H16" s="270"/>
      <c r="I16" s="271"/>
      <c r="J16" s="269"/>
      <c r="K16" s="270"/>
      <c r="L16" s="270"/>
      <c r="M16" s="270"/>
      <c r="N16" s="275"/>
      <c r="O16" s="185"/>
      <c r="P16" s="65" t="s">
        <v>60</v>
      </c>
      <c r="Q16" s="198"/>
      <c r="R16" s="65" t="s">
        <v>61</v>
      </c>
      <c r="S16" s="142"/>
      <c r="T16" s="277" t="s">
        <v>62</v>
      </c>
      <c r="U16" s="277"/>
      <c r="V16" s="278"/>
      <c r="W16" s="279"/>
      <c r="X16" s="279"/>
      <c r="Y16" s="186"/>
      <c r="Z16" s="106"/>
      <c r="AA16" s="107"/>
      <c r="AB16" s="107"/>
      <c r="AC16" s="105" t="s">
        <v>63</v>
      </c>
      <c r="AD16" s="106"/>
      <c r="AE16" s="107"/>
      <c r="AF16" s="107"/>
      <c r="AG16" s="108" t="s">
        <v>63</v>
      </c>
      <c r="AH16" s="257"/>
      <c r="AI16" s="258"/>
      <c r="AJ16" s="258"/>
      <c r="AK16" s="259"/>
      <c r="AL16" s="451"/>
      <c r="AM16" s="452"/>
      <c r="AN16" s="257"/>
      <c r="AO16" s="258"/>
      <c r="AP16" s="258"/>
      <c r="AQ16" s="258"/>
      <c r="AR16" s="258"/>
      <c r="AS16" s="108" t="s">
        <v>63</v>
      </c>
      <c r="AV16" s="18" t="str">
        <f>IF(OR(O16="",Q16=""),"", IF(O16&lt;20,DATE(O16+118,Q16,IF(S16="",1,S16)),DATE(O16+88,Q16,IF(S16="",1,S16))))</f>
        <v/>
      </c>
      <c r="AW16" s="19" t="e">
        <f>IF(AV16&lt;=#REF!,"昔",IF(AV16&lt;=#REF!,"上",IF(AV16&lt;=#REF!,"中","下")))</f>
        <v>#REF!</v>
      </c>
      <c r="AX16" s="8" t="e">
        <f>IF(AV16&lt;=#REF!,5,IF(AV16&lt;=#REF!,7,IF(AV16&lt;=#REF!,9,11)))</f>
        <v>#REF!</v>
      </c>
      <c r="AY16" s="66"/>
      <c r="AZ16" s="67"/>
      <c r="BA16" s="68">
        <f>AN16</f>
        <v>0</v>
      </c>
      <c r="BB16" s="67"/>
      <c r="BC16" s="67"/>
      <c r="BD16" s="69">
        <v>1</v>
      </c>
      <c r="BE16" s="70">
        <v>1</v>
      </c>
      <c r="BF16" s="63">
        <v>1</v>
      </c>
      <c r="BG16" s="71">
        <v>16</v>
      </c>
      <c r="BH16" s="71">
        <v>24</v>
      </c>
      <c r="BI16" s="72" t="str">
        <f ca="1">IF(COUNTA(INDIRECT(ADDRESS(BG16,2)):INDIRECT(ADDRESS(BH16,2)))&gt;0,COUNTA(INDIRECT(ADDRESS(BG16,2)):INDIRECT(ADDRESS(BH16,2))),"")</f>
        <v/>
      </c>
      <c r="BJ16" s="73">
        <f ca="1">IF(ISERROR(LOOKUP(1,0/BI16:BI45,BF16:BF45)),LOOKUP(1,0/BF16:BF45,BF16:BF45),LOOKUP(1,0/BI16:BI45,BF16:BF45))</f>
        <v>4</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95" customHeight="1">
      <c r="B17" s="272"/>
      <c r="C17" s="273"/>
      <c r="D17" s="273"/>
      <c r="E17" s="273"/>
      <c r="F17" s="273"/>
      <c r="G17" s="273"/>
      <c r="H17" s="273"/>
      <c r="I17" s="274"/>
      <c r="J17" s="272"/>
      <c r="K17" s="273"/>
      <c r="L17" s="273"/>
      <c r="M17" s="273"/>
      <c r="N17" s="276"/>
      <c r="O17" s="187"/>
      <c r="P17" s="16" t="s">
        <v>60</v>
      </c>
      <c r="Q17" s="199"/>
      <c r="R17" s="16" t="s">
        <v>61</v>
      </c>
      <c r="S17" s="197"/>
      <c r="T17" s="282" t="s">
        <v>64</v>
      </c>
      <c r="U17" s="282"/>
      <c r="V17" s="286"/>
      <c r="W17" s="287"/>
      <c r="X17" s="287"/>
      <c r="Y17" s="287"/>
      <c r="Z17" s="286"/>
      <c r="AA17" s="287"/>
      <c r="AB17" s="287"/>
      <c r="AC17" s="287"/>
      <c r="AD17" s="286"/>
      <c r="AE17" s="287"/>
      <c r="AF17" s="287"/>
      <c r="AG17" s="288"/>
      <c r="AH17" s="287">
        <f>V17+Z17-AD17</f>
        <v>0</v>
      </c>
      <c r="AI17" s="287"/>
      <c r="AJ17" s="287"/>
      <c r="AK17" s="288"/>
      <c r="AL17" s="453"/>
      <c r="AM17" s="454"/>
      <c r="AN17" s="283">
        <f>IF(AH17="","",ROUNDDOWN(AH17*AL16%,0))</f>
        <v>0</v>
      </c>
      <c r="AO17" s="284"/>
      <c r="AP17" s="284"/>
      <c r="AQ17" s="284"/>
      <c r="AR17" s="284"/>
      <c r="AS17" s="114"/>
      <c r="AV17" s="18"/>
      <c r="AW17" s="19"/>
      <c r="AY17" s="95">
        <f>AH17</f>
        <v>0</v>
      </c>
      <c r="AZ17" s="41" t="e">
        <f>IF(AV16&lt;=#REF!,AH17,IF(AND(AV16&gt;=#REF!,AV16&lt;=#REF!),AH17*105/108,AH17))</f>
        <v>#REF!</v>
      </c>
      <c r="BA17" s="40"/>
      <c r="BB17" s="41">
        <f>IF($AL16="賃金で算定",0,INT(AY17*$AL16/100))</f>
        <v>0</v>
      </c>
      <c r="BC17" s="41" t="e">
        <f>IF(AY17=AZ17,BB17,AZ17*$AL16/100)</f>
        <v>#REF!</v>
      </c>
      <c r="BD17" s="69">
        <v>2</v>
      </c>
      <c r="BE17" s="70">
        <v>2</v>
      </c>
      <c r="BF17" s="63">
        <v>2</v>
      </c>
      <c r="BG17" s="71">
        <v>60</v>
      </c>
      <c r="BH17" s="71">
        <f>BG16+BG17</f>
        <v>76</v>
      </c>
      <c r="BI17" s="64" t="str">
        <f ca="1">IF(COUNTA(INDIRECT(ADDRESS(BG17,2)):INDIRECT(ADDRESS(BH17,2)))&gt;0,COUNTA(INDIRECT(ADDRESS(BG17,2)):INDIRECT(ADDRESS(BH17,2))),"")</f>
        <v/>
      </c>
      <c r="BJ17" s="17"/>
      <c r="BL17" s="17" t="e">
        <f>IF(AY17=AZ17,0,1)</f>
        <v>#REF!</v>
      </c>
      <c r="BM17" s="17" t="e">
        <f>IF(BL17=1,AL16,"")</f>
        <v>#REF!</v>
      </c>
    </row>
    <row r="18" spans="2:74" ht="18.95" customHeight="1">
      <c r="B18" s="269"/>
      <c r="C18" s="270"/>
      <c r="D18" s="270"/>
      <c r="E18" s="270"/>
      <c r="F18" s="270"/>
      <c r="G18" s="270"/>
      <c r="H18" s="270"/>
      <c r="I18" s="271"/>
      <c r="J18" s="269"/>
      <c r="K18" s="270"/>
      <c r="L18" s="270"/>
      <c r="M18" s="270"/>
      <c r="N18" s="275"/>
      <c r="O18" s="185"/>
      <c r="P18" s="65" t="s">
        <v>65</v>
      </c>
      <c r="Q18" s="198"/>
      <c r="R18" s="65" t="s">
        <v>61</v>
      </c>
      <c r="S18" s="142"/>
      <c r="T18" s="277" t="s">
        <v>62</v>
      </c>
      <c r="U18" s="277"/>
      <c r="V18" s="278"/>
      <c r="W18" s="279"/>
      <c r="X18" s="279"/>
      <c r="Y18" s="188"/>
      <c r="Z18" s="189"/>
      <c r="AA18" s="190"/>
      <c r="AB18" s="190"/>
      <c r="AC18" s="188"/>
      <c r="AD18" s="189"/>
      <c r="AE18" s="190"/>
      <c r="AF18" s="190"/>
      <c r="AG18" s="191"/>
      <c r="AH18" s="257"/>
      <c r="AI18" s="258"/>
      <c r="AJ18" s="258"/>
      <c r="AK18" s="259"/>
      <c r="AL18" s="382"/>
      <c r="AM18" s="383"/>
      <c r="AN18" s="257"/>
      <c r="AO18" s="258"/>
      <c r="AP18" s="258"/>
      <c r="AQ18" s="258"/>
      <c r="AR18" s="258"/>
      <c r="AS18" s="115"/>
      <c r="AV18" s="18" t="str">
        <f>IF(OR(O18="",Q18=""),"", IF(O18&lt;20,DATE(O18+118,Q18,IF(S18="",1,S18)),DATE(O18+88,Q18,IF(S18="",1,S18))))</f>
        <v/>
      </c>
      <c r="AW18" s="19" t="e">
        <f>IF(AV18&lt;=#REF!,"昔",IF(AV18&lt;=#REF!,"上",IF(AV18&lt;=#REF!,"中","下")))</f>
        <v>#REF!</v>
      </c>
      <c r="AX18" s="8" t="e">
        <f>IF(AV18&lt;=#REF!,5,IF(AV18&lt;=#REF!,7,IF(AV18&lt;=#REF!,9,11)))</f>
        <v>#REF!</v>
      </c>
      <c r="AY18" s="66"/>
      <c r="AZ18" s="67"/>
      <c r="BA18" s="68">
        <f t="shared" ref="BA18" si="0">AN18</f>
        <v>0</v>
      </c>
      <c r="BB18" s="67"/>
      <c r="BC18" s="67"/>
      <c r="BD18" s="88">
        <v>3</v>
      </c>
      <c r="BE18" s="70">
        <v>3</v>
      </c>
      <c r="BF18" s="63">
        <v>3</v>
      </c>
      <c r="BG18" s="71">
        <f t="shared" ref="BG18:BH33" si="1">BG17+$BJ$14</f>
        <v>101</v>
      </c>
      <c r="BH18" s="71">
        <f t="shared" si="1"/>
        <v>117</v>
      </c>
      <c r="BI18" s="64" t="str">
        <f ca="1">IF(COUNTA(INDIRECT(ADDRESS(BG18,2)):INDIRECT(ADDRESS(BH18,2)))&gt;0,COUNTA(INDIRECT(ADDRESS(BG18,2)):INDIRECT(ADDRESS(BH18,2))),"")</f>
        <v/>
      </c>
      <c r="BJ18" s="17"/>
      <c r="BL18" s="17"/>
      <c r="BM18" s="17"/>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95" customHeight="1" thickBot="1">
      <c r="B19" s="272"/>
      <c r="C19" s="273"/>
      <c r="D19" s="273"/>
      <c r="E19" s="273"/>
      <c r="F19" s="273"/>
      <c r="G19" s="273"/>
      <c r="H19" s="273"/>
      <c r="I19" s="274"/>
      <c r="J19" s="272"/>
      <c r="K19" s="273"/>
      <c r="L19" s="273"/>
      <c r="M19" s="273"/>
      <c r="N19" s="276"/>
      <c r="O19" s="187"/>
      <c r="P19" s="16" t="s">
        <v>60</v>
      </c>
      <c r="Q19" s="199"/>
      <c r="R19" s="16" t="s">
        <v>61</v>
      </c>
      <c r="S19" s="197"/>
      <c r="T19" s="282" t="s">
        <v>64</v>
      </c>
      <c r="U19" s="282"/>
      <c r="V19" s="283"/>
      <c r="W19" s="284"/>
      <c r="X19" s="284"/>
      <c r="Y19" s="285"/>
      <c r="Z19" s="286"/>
      <c r="AA19" s="287"/>
      <c r="AB19" s="287"/>
      <c r="AC19" s="287"/>
      <c r="AD19" s="286"/>
      <c r="AE19" s="287"/>
      <c r="AF19" s="287"/>
      <c r="AG19" s="288"/>
      <c r="AH19" s="287">
        <f>V19+Z19-AD19</f>
        <v>0</v>
      </c>
      <c r="AI19" s="287"/>
      <c r="AJ19" s="287"/>
      <c r="AK19" s="288"/>
      <c r="AL19" s="384"/>
      <c r="AM19" s="385"/>
      <c r="AN19" s="283">
        <f>IF(AH19="","",ROUNDDOWN(AH19*AL18%,0))</f>
        <v>0</v>
      </c>
      <c r="AO19" s="284"/>
      <c r="AP19" s="284"/>
      <c r="AQ19" s="284"/>
      <c r="AR19" s="284"/>
      <c r="AS19" s="114"/>
      <c r="AV19" s="18"/>
      <c r="AW19" s="19"/>
      <c r="AY19" s="95">
        <f>AH19</f>
        <v>0</v>
      </c>
      <c r="AZ19" s="41" t="e">
        <f>IF(AV18&lt;=#REF!,AH19,IF(AND(AV18&gt;=#REF!,AV18&lt;=#REF!),AH19*105/108,AH19))</f>
        <v>#REF!</v>
      </c>
      <c r="BA19" s="40"/>
      <c r="BB19" s="41">
        <f t="shared" ref="BB19" si="2">IF($AL19="賃金で算定",0,INT(AY19*$AL19/100))</f>
        <v>0</v>
      </c>
      <c r="BC19" s="86" t="e">
        <f>IF(AY19=AZ19,BB19,AZ19*$AL19/100)</f>
        <v>#REF!</v>
      </c>
      <c r="BD19" s="74">
        <v>4</v>
      </c>
      <c r="BE19" s="87">
        <v>4</v>
      </c>
      <c r="BF19" s="63">
        <v>4</v>
      </c>
      <c r="BG19" s="71">
        <f t="shared" si="1"/>
        <v>142</v>
      </c>
      <c r="BH19" s="71">
        <f t="shared" si="1"/>
        <v>158</v>
      </c>
      <c r="BI19" s="64">
        <f ca="1">IF(COUNTA(INDIRECT(ADDRESS(BG19,2)):INDIRECT(ADDRESS(BH19,2)))&gt;0,COUNTA(INDIRECT(ADDRESS(BG19,2)):INDIRECT(ADDRESS(BH19,2))),"")</f>
        <v>1</v>
      </c>
      <c r="BJ19" s="17"/>
      <c r="BL19" s="17" t="e">
        <f>IF(AY19=AZ19,0,1)</f>
        <v>#REF!</v>
      </c>
      <c r="BM19" s="17" t="e">
        <f>IF(BL19=1,AL19,"")</f>
        <v>#REF!</v>
      </c>
    </row>
    <row r="20" spans="2:74" ht="18.95" customHeight="1">
      <c r="B20" s="269"/>
      <c r="C20" s="270"/>
      <c r="D20" s="270"/>
      <c r="E20" s="270"/>
      <c r="F20" s="270"/>
      <c r="G20" s="270"/>
      <c r="H20" s="270"/>
      <c r="I20" s="271"/>
      <c r="J20" s="269"/>
      <c r="K20" s="270"/>
      <c r="L20" s="270"/>
      <c r="M20" s="270"/>
      <c r="N20" s="275"/>
      <c r="O20" s="185"/>
      <c r="P20" s="65" t="s">
        <v>65</v>
      </c>
      <c r="Q20" s="198"/>
      <c r="R20" s="65" t="s">
        <v>61</v>
      </c>
      <c r="S20" s="142"/>
      <c r="T20" s="277" t="s">
        <v>62</v>
      </c>
      <c r="U20" s="277"/>
      <c r="V20" s="278"/>
      <c r="W20" s="279"/>
      <c r="X20" s="279"/>
      <c r="Y20" s="188"/>
      <c r="Z20" s="189"/>
      <c r="AA20" s="190"/>
      <c r="AB20" s="190"/>
      <c r="AC20" s="188"/>
      <c r="AD20" s="189"/>
      <c r="AE20" s="190"/>
      <c r="AF20" s="190"/>
      <c r="AG20" s="191"/>
      <c r="AH20" s="257"/>
      <c r="AI20" s="258"/>
      <c r="AJ20" s="258"/>
      <c r="AK20" s="259"/>
      <c r="AL20" s="382"/>
      <c r="AM20" s="383"/>
      <c r="AN20" s="257"/>
      <c r="AO20" s="258"/>
      <c r="AP20" s="258"/>
      <c r="AQ20" s="258"/>
      <c r="AR20" s="258"/>
      <c r="AS20" s="115"/>
      <c r="AV20" s="18" t="str">
        <f>IF(OR(O20="",Q20=""),"", IF(O20&lt;20,DATE(O20+118,Q20,IF(S20="",1,S20)),DATE(O20+88,Q20,IF(S20="",1,S20))))</f>
        <v/>
      </c>
      <c r="AW20" s="19" t="e">
        <f>IF(AV20&lt;=#REF!,"昔",IF(AV20&lt;=#REF!,"上",IF(AV20&lt;=#REF!,"中","下")))</f>
        <v>#REF!</v>
      </c>
      <c r="AX20" s="8" t="e">
        <f>IF(AV20&lt;=#REF!,5,IF(AV20&lt;=#REF!,7,IF(AV20&lt;=#REF!,9,11)))</f>
        <v>#REF!</v>
      </c>
      <c r="AY20" s="66"/>
      <c r="AZ20" s="67"/>
      <c r="BA20" s="68">
        <f t="shared" ref="BA20" si="3">AN20</f>
        <v>0</v>
      </c>
      <c r="BB20" s="67"/>
      <c r="BC20" s="67"/>
      <c r="BE20" s="75">
        <v>5</v>
      </c>
      <c r="BF20" s="63">
        <v>5</v>
      </c>
      <c r="BG20" s="71">
        <f t="shared" si="1"/>
        <v>183</v>
      </c>
      <c r="BH20" s="71">
        <f t="shared" si="1"/>
        <v>199</v>
      </c>
      <c r="BI20" s="64" t="str">
        <f ca="1">IF(COUNTA(INDIRECT(ADDRESS(BG20,2)):INDIRECT(ADDRESS(BH20,2)))&gt;0,COUNTA(INDIRECT(ADDRESS(BG20,2)):INDIRECT(ADDRESS(BH20,2))),"")</f>
        <v/>
      </c>
      <c r="BJ20" s="17"/>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95" customHeight="1">
      <c r="B21" s="272"/>
      <c r="C21" s="273"/>
      <c r="D21" s="273"/>
      <c r="E21" s="273"/>
      <c r="F21" s="273"/>
      <c r="G21" s="273"/>
      <c r="H21" s="273"/>
      <c r="I21" s="274"/>
      <c r="J21" s="272"/>
      <c r="K21" s="273"/>
      <c r="L21" s="273"/>
      <c r="M21" s="273"/>
      <c r="N21" s="276"/>
      <c r="O21" s="187"/>
      <c r="P21" s="16" t="s">
        <v>60</v>
      </c>
      <c r="Q21" s="199"/>
      <c r="R21" s="16" t="s">
        <v>61</v>
      </c>
      <c r="S21" s="197"/>
      <c r="T21" s="282" t="s">
        <v>64</v>
      </c>
      <c r="U21" s="282"/>
      <c r="V21" s="283"/>
      <c r="W21" s="284"/>
      <c r="X21" s="284"/>
      <c r="Y21" s="285"/>
      <c r="Z21" s="283"/>
      <c r="AA21" s="284"/>
      <c r="AB21" s="284"/>
      <c r="AC21" s="284"/>
      <c r="AD21" s="283"/>
      <c r="AE21" s="284"/>
      <c r="AF21" s="284"/>
      <c r="AG21" s="285"/>
      <c r="AH21" s="287">
        <f>V21+Z21-AD21</f>
        <v>0</v>
      </c>
      <c r="AI21" s="287"/>
      <c r="AJ21" s="287"/>
      <c r="AK21" s="288"/>
      <c r="AL21" s="384"/>
      <c r="AM21" s="385"/>
      <c r="AN21" s="283">
        <f>IF(AH21="","",ROUNDDOWN(AH21*AL20%,0))</f>
        <v>0</v>
      </c>
      <c r="AO21" s="284"/>
      <c r="AP21" s="284"/>
      <c r="AQ21" s="284"/>
      <c r="AR21" s="284"/>
      <c r="AS21" s="114"/>
      <c r="AV21" s="18"/>
      <c r="AW21" s="19"/>
      <c r="AY21" s="95">
        <f>AH21</f>
        <v>0</v>
      </c>
      <c r="AZ21" s="41" t="e">
        <f>IF(AV20&lt;=#REF!,AH21,IF(AND(AV20&gt;=#REF!,AV20&lt;=#REF!),AH21*105/108,AH21))</f>
        <v>#REF!</v>
      </c>
      <c r="BA21" s="40"/>
      <c r="BB21" s="41">
        <f t="shared" ref="BB21" si="4">IF($AL21="賃金で算定",0,INT(AY21*$AL21/100))</f>
        <v>0</v>
      </c>
      <c r="BC21" s="41" t="e">
        <f>IF(AY21=AZ21,BB21,AZ21*$AL21/100)</f>
        <v>#REF!</v>
      </c>
      <c r="BE21" s="75">
        <v>6</v>
      </c>
      <c r="BF21" s="63">
        <v>6</v>
      </c>
      <c r="BG21" s="71">
        <f t="shared" si="1"/>
        <v>224</v>
      </c>
      <c r="BH21" s="71">
        <f t="shared" si="1"/>
        <v>240</v>
      </c>
      <c r="BI21" s="64" t="str">
        <f ca="1">IF(COUNTA(INDIRECT(ADDRESS(BG21,2)):INDIRECT(ADDRESS(BH21,2)))&gt;0,COUNTA(INDIRECT(ADDRESS(BG21,2)):INDIRECT(ADDRESS(BH21,2))),"")</f>
        <v/>
      </c>
      <c r="BJ21" s="17"/>
      <c r="BL21" s="17" t="e">
        <f>IF(AY21=AZ21,0,1)</f>
        <v>#REF!</v>
      </c>
      <c r="BM21" s="17" t="e">
        <f>IF(BL21=1,AL21,"")</f>
        <v>#REF!</v>
      </c>
    </row>
    <row r="22" spans="2:74" ht="18.95" customHeight="1">
      <c r="B22" s="269"/>
      <c r="C22" s="270"/>
      <c r="D22" s="270"/>
      <c r="E22" s="270"/>
      <c r="F22" s="270"/>
      <c r="G22" s="270"/>
      <c r="H22" s="270"/>
      <c r="I22" s="271"/>
      <c r="J22" s="269"/>
      <c r="K22" s="270"/>
      <c r="L22" s="270"/>
      <c r="M22" s="270"/>
      <c r="N22" s="275"/>
      <c r="O22" s="185"/>
      <c r="P22" s="65" t="s">
        <v>65</v>
      </c>
      <c r="Q22" s="198"/>
      <c r="R22" s="65" t="s">
        <v>61</v>
      </c>
      <c r="S22" s="142"/>
      <c r="T22" s="277" t="s">
        <v>62</v>
      </c>
      <c r="U22" s="277"/>
      <c r="V22" s="278"/>
      <c r="W22" s="279"/>
      <c r="X22" s="279"/>
      <c r="Y22" s="192"/>
      <c r="Z22" s="193"/>
      <c r="AA22" s="194"/>
      <c r="AB22" s="194"/>
      <c r="AC22" s="192"/>
      <c r="AD22" s="193"/>
      <c r="AE22" s="194"/>
      <c r="AF22" s="194"/>
      <c r="AG22" s="195"/>
      <c r="AH22" s="257"/>
      <c r="AI22" s="258"/>
      <c r="AJ22" s="258"/>
      <c r="AK22" s="259"/>
      <c r="AL22" s="382"/>
      <c r="AM22" s="383"/>
      <c r="AN22" s="257"/>
      <c r="AO22" s="258"/>
      <c r="AP22" s="258"/>
      <c r="AQ22" s="258"/>
      <c r="AR22" s="258"/>
      <c r="AS22" s="115"/>
      <c r="AV22" s="18" t="str">
        <f>IF(OR(O22="",Q22=""),"", IF(O22&lt;20,DATE(O22+118,Q22,IF(S22="",1,S22)),DATE(O22+88,Q22,IF(S22="",1,S22))))</f>
        <v/>
      </c>
      <c r="AW22" s="19" t="e">
        <f>IF(AV22&lt;=#REF!,"昔",IF(AV22&lt;=#REF!,"上",IF(AV22&lt;=#REF!,"中","下")))</f>
        <v>#REF!</v>
      </c>
      <c r="AX22" s="8" t="e">
        <f>IF(AV22&lt;=#REF!,5,IF(AV22&lt;=#REF!,7,IF(AV22&lt;=#REF!,9,11)))</f>
        <v>#REF!</v>
      </c>
      <c r="AY22" s="66"/>
      <c r="AZ22" s="67"/>
      <c r="BA22" s="68">
        <f t="shared" ref="BA22" si="5">AN22</f>
        <v>0</v>
      </c>
      <c r="BB22" s="67"/>
      <c r="BC22" s="67"/>
      <c r="BE22" s="75">
        <v>7</v>
      </c>
      <c r="BF22" s="63">
        <v>7</v>
      </c>
      <c r="BG22" s="71">
        <f t="shared" si="1"/>
        <v>265</v>
      </c>
      <c r="BH22" s="71">
        <f t="shared" si="1"/>
        <v>281</v>
      </c>
      <c r="BI22" s="64" t="str">
        <f ca="1">IF(COUNTA(INDIRECT(ADDRESS(BG22,2)):INDIRECT(ADDRESS(BH22,2)))&gt;0,COUNTA(INDIRECT(ADDRESS(BG22,2)):INDIRECT(ADDRESS(BH22,2))),"")</f>
        <v/>
      </c>
      <c r="BJ22" s="17"/>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95" customHeight="1">
      <c r="B23" s="272"/>
      <c r="C23" s="273"/>
      <c r="D23" s="273"/>
      <c r="E23" s="273"/>
      <c r="F23" s="273"/>
      <c r="G23" s="273"/>
      <c r="H23" s="273"/>
      <c r="I23" s="274"/>
      <c r="J23" s="272"/>
      <c r="K23" s="273"/>
      <c r="L23" s="273"/>
      <c r="M23" s="273"/>
      <c r="N23" s="276"/>
      <c r="O23" s="187"/>
      <c r="P23" s="16" t="s">
        <v>60</v>
      </c>
      <c r="Q23" s="199"/>
      <c r="R23" s="16" t="s">
        <v>61</v>
      </c>
      <c r="S23" s="197"/>
      <c r="T23" s="282" t="s">
        <v>64</v>
      </c>
      <c r="U23" s="282"/>
      <c r="V23" s="283"/>
      <c r="W23" s="284"/>
      <c r="X23" s="284"/>
      <c r="Y23" s="285"/>
      <c r="Z23" s="286"/>
      <c r="AA23" s="287"/>
      <c r="AB23" s="287"/>
      <c r="AC23" s="287"/>
      <c r="AD23" s="286"/>
      <c r="AE23" s="287"/>
      <c r="AF23" s="287"/>
      <c r="AG23" s="288"/>
      <c r="AH23" s="287">
        <f>V23+Z23-AD23</f>
        <v>0</v>
      </c>
      <c r="AI23" s="287"/>
      <c r="AJ23" s="287"/>
      <c r="AK23" s="288"/>
      <c r="AL23" s="384"/>
      <c r="AM23" s="385"/>
      <c r="AN23" s="283">
        <f>IF(AH23="","",ROUNDDOWN(AH23*AL22%,0))</f>
        <v>0</v>
      </c>
      <c r="AO23" s="284"/>
      <c r="AP23" s="284"/>
      <c r="AQ23" s="284"/>
      <c r="AR23" s="284"/>
      <c r="AS23" s="114"/>
      <c r="AV23" s="18"/>
      <c r="AW23" s="19"/>
      <c r="AY23" s="95">
        <f>AH23</f>
        <v>0</v>
      </c>
      <c r="AZ23" s="41" t="e">
        <f>IF(AV22&lt;=#REF!,AH23,IF(AND(AV22&gt;=#REF!,AV22&lt;=#REF!),AH23*105/108,AH23))</f>
        <v>#REF!</v>
      </c>
      <c r="BA23" s="40"/>
      <c r="BB23" s="41">
        <f t="shared" ref="BB23" si="6">IF($AL23="賃金で算定",0,INT(AY23*$AL23/100))</f>
        <v>0</v>
      </c>
      <c r="BC23" s="41" t="e">
        <f>IF(AY23=AZ23,BB23,AZ23*$AL23/100)</f>
        <v>#REF!</v>
      </c>
      <c r="BE23" s="75">
        <v>8</v>
      </c>
      <c r="BF23" s="63">
        <v>8</v>
      </c>
      <c r="BG23" s="71">
        <f t="shared" si="1"/>
        <v>306</v>
      </c>
      <c r="BH23" s="71">
        <f t="shared" si="1"/>
        <v>322</v>
      </c>
      <c r="BI23" s="64" t="str">
        <f ca="1">IF(COUNTA(INDIRECT(ADDRESS(BG23,2)):INDIRECT(ADDRESS(BH23,2)))&gt;0,COUNTA(INDIRECT(ADDRESS(BG23,2)):INDIRECT(ADDRESS(BH23,2))),"")</f>
        <v/>
      </c>
      <c r="BJ23" s="17"/>
      <c r="BL23" s="17" t="e">
        <f>IF(AY23=AZ23,0,1)</f>
        <v>#REF!</v>
      </c>
      <c r="BM23" s="17" t="e">
        <f>IF(BL23=1,AL23,"")</f>
        <v>#REF!</v>
      </c>
    </row>
    <row r="24" spans="2:74" ht="18.95" customHeight="1">
      <c r="B24" s="269"/>
      <c r="C24" s="270"/>
      <c r="D24" s="270"/>
      <c r="E24" s="270"/>
      <c r="F24" s="270"/>
      <c r="G24" s="270"/>
      <c r="H24" s="270"/>
      <c r="I24" s="271"/>
      <c r="J24" s="269"/>
      <c r="K24" s="270"/>
      <c r="L24" s="270"/>
      <c r="M24" s="270"/>
      <c r="N24" s="275"/>
      <c r="O24" s="185"/>
      <c r="P24" s="65" t="s">
        <v>65</v>
      </c>
      <c r="Q24" s="198"/>
      <c r="R24" s="65" t="s">
        <v>61</v>
      </c>
      <c r="S24" s="142"/>
      <c r="T24" s="277" t="s">
        <v>62</v>
      </c>
      <c r="U24" s="277"/>
      <c r="V24" s="278"/>
      <c r="W24" s="279"/>
      <c r="X24" s="279"/>
      <c r="Y24" s="188"/>
      <c r="Z24" s="189"/>
      <c r="AA24" s="190"/>
      <c r="AB24" s="190"/>
      <c r="AC24" s="188"/>
      <c r="AD24" s="189"/>
      <c r="AE24" s="190"/>
      <c r="AF24" s="190"/>
      <c r="AG24" s="191"/>
      <c r="AH24" s="257"/>
      <c r="AI24" s="258"/>
      <c r="AJ24" s="258"/>
      <c r="AK24" s="259"/>
      <c r="AL24" s="382"/>
      <c r="AM24" s="383"/>
      <c r="AN24" s="257"/>
      <c r="AO24" s="258"/>
      <c r="AP24" s="258"/>
      <c r="AQ24" s="258"/>
      <c r="AR24" s="258"/>
      <c r="AS24" s="115"/>
      <c r="AV24" s="18" t="str">
        <f>IF(OR(O24="",Q24=""),"", IF(O24&lt;20,DATE(O24+118,Q24,IF(S24="",1,S24)),DATE(O24+88,Q24,IF(S24="",1,S24))))</f>
        <v/>
      </c>
      <c r="AW24" s="19" t="e">
        <f>IF(AV24&lt;=#REF!,"昔",IF(AV24&lt;=#REF!,"上",IF(AV24&lt;=#REF!,"中","下")))</f>
        <v>#REF!</v>
      </c>
      <c r="AX24" s="8" t="e">
        <f>IF(AV24&lt;=#REF!,5,IF(AV24&lt;=#REF!,7,IF(AV24&lt;=#REF!,9,11)))</f>
        <v>#REF!</v>
      </c>
      <c r="AY24" s="66"/>
      <c r="AZ24" s="67"/>
      <c r="BA24" s="68">
        <f t="shared" ref="BA24" si="7">AN24</f>
        <v>0</v>
      </c>
      <c r="BB24" s="67"/>
      <c r="BC24" s="67"/>
      <c r="BE24" s="75">
        <v>9</v>
      </c>
      <c r="BF24" s="63">
        <v>9</v>
      </c>
      <c r="BG24" s="71">
        <f t="shared" si="1"/>
        <v>347</v>
      </c>
      <c r="BH24" s="71">
        <f t="shared" si="1"/>
        <v>363</v>
      </c>
      <c r="BI24" s="64" t="str">
        <f ca="1">IF(COUNTA(INDIRECT(ADDRESS(BG24,2)):INDIRECT(ADDRESS(BH24,2)))&gt;0,COUNTA(INDIRECT(ADDRESS(BG24,2)):INDIRECT(ADDRESS(BH24,2))),"")</f>
        <v/>
      </c>
      <c r="BJ24" s="17"/>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95" customHeight="1">
      <c r="B25" s="272"/>
      <c r="C25" s="273"/>
      <c r="D25" s="273"/>
      <c r="E25" s="273"/>
      <c r="F25" s="273"/>
      <c r="G25" s="273"/>
      <c r="H25" s="273"/>
      <c r="I25" s="274"/>
      <c r="J25" s="272"/>
      <c r="K25" s="273"/>
      <c r="L25" s="273"/>
      <c r="M25" s="273"/>
      <c r="N25" s="276"/>
      <c r="O25" s="187"/>
      <c r="P25" s="16" t="s">
        <v>60</v>
      </c>
      <c r="Q25" s="199"/>
      <c r="R25" s="16" t="s">
        <v>61</v>
      </c>
      <c r="S25" s="197"/>
      <c r="T25" s="282" t="s">
        <v>64</v>
      </c>
      <c r="U25" s="282"/>
      <c r="V25" s="283"/>
      <c r="W25" s="284"/>
      <c r="X25" s="284"/>
      <c r="Y25" s="285"/>
      <c r="Z25" s="283"/>
      <c r="AA25" s="284"/>
      <c r="AB25" s="284"/>
      <c r="AC25" s="284"/>
      <c r="AD25" s="286"/>
      <c r="AE25" s="287"/>
      <c r="AF25" s="287"/>
      <c r="AG25" s="288"/>
      <c r="AH25" s="287">
        <f>V25+Z25-AD25</f>
        <v>0</v>
      </c>
      <c r="AI25" s="287"/>
      <c r="AJ25" s="287"/>
      <c r="AK25" s="288"/>
      <c r="AL25" s="384"/>
      <c r="AM25" s="385"/>
      <c r="AN25" s="283">
        <f>IF(AH25="","",ROUNDDOWN(AH25*AL24%,0))</f>
        <v>0</v>
      </c>
      <c r="AO25" s="284"/>
      <c r="AP25" s="284"/>
      <c r="AQ25" s="284"/>
      <c r="AR25" s="284"/>
      <c r="AS25" s="114"/>
      <c r="AV25" s="19"/>
      <c r="AW25" s="19"/>
      <c r="AY25" s="95">
        <f>AH25</f>
        <v>0</v>
      </c>
      <c r="AZ25" s="41" t="e">
        <f>IF(AV24&lt;=#REF!,AH25,IF(AND(AV24&gt;=#REF!,AV24&lt;=#REF!),AH25*105/108,AH25))</f>
        <v>#REF!</v>
      </c>
      <c r="BA25" s="40"/>
      <c r="BB25" s="41">
        <f t="shared" ref="BB25" si="8">IF($AL25="賃金で算定",0,INT(AY25*$AL25/100))</f>
        <v>0</v>
      </c>
      <c r="BC25" s="41" t="e">
        <f>IF(AY25=AZ25,BB25,AZ25*$AL25/100)</f>
        <v>#REF!</v>
      </c>
      <c r="BE25" s="75">
        <v>10</v>
      </c>
      <c r="BF25" s="63">
        <v>10</v>
      </c>
      <c r="BG25" s="71">
        <f t="shared" si="1"/>
        <v>388</v>
      </c>
      <c r="BH25" s="71">
        <f t="shared" si="1"/>
        <v>404</v>
      </c>
      <c r="BI25" s="64" t="str">
        <f ca="1">IF(COUNTA(INDIRECT(ADDRESS(BG25,2)):INDIRECT(ADDRESS(BH25,2)))&gt;0,COUNTA(INDIRECT(ADDRESS(BG25,2)):INDIRECT(ADDRESS(BH25,2))),"")</f>
        <v/>
      </c>
      <c r="BJ25" s="17"/>
      <c r="BL25" s="17" t="e">
        <f>IF(AY25=AZ25,0,1)</f>
        <v>#REF!</v>
      </c>
      <c r="BM25" s="17" t="e">
        <f>IF(BL25=1,AL25,"")</f>
        <v>#REF!</v>
      </c>
    </row>
    <row r="26" spans="2:74" ht="17.100000000000001" customHeight="1">
      <c r="B26" s="239" t="s">
        <v>66</v>
      </c>
      <c r="C26" s="240"/>
      <c r="D26" s="240"/>
      <c r="E26" s="241"/>
      <c r="F26" s="459"/>
      <c r="G26" s="249"/>
      <c r="H26" s="249"/>
      <c r="I26" s="249"/>
      <c r="J26" s="249"/>
      <c r="K26" s="249"/>
      <c r="L26" s="249"/>
      <c r="M26" s="249"/>
      <c r="N26" s="250"/>
      <c r="O26" s="239" t="s">
        <v>67</v>
      </c>
      <c r="P26" s="240"/>
      <c r="Q26" s="240"/>
      <c r="R26" s="240"/>
      <c r="S26" s="240"/>
      <c r="T26" s="240"/>
      <c r="U26" s="241"/>
      <c r="V26" s="257"/>
      <c r="W26" s="258"/>
      <c r="X26" s="258"/>
      <c r="Y26" s="259"/>
      <c r="Z26" s="126"/>
      <c r="AA26" s="127"/>
      <c r="AB26" s="127"/>
      <c r="AC26" s="128"/>
      <c r="AD26" s="126"/>
      <c r="AE26" s="127"/>
      <c r="AF26" s="127"/>
      <c r="AG26" s="128"/>
      <c r="AH26" s="257"/>
      <c r="AI26" s="258"/>
      <c r="AJ26" s="258"/>
      <c r="AK26" s="259"/>
      <c r="AL26" s="263"/>
      <c r="AM26" s="264"/>
      <c r="AN26" s="257"/>
      <c r="AO26" s="258"/>
      <c r="AP26" s="258"/>
      <c r="AQ26" s="258"/>
      <c r="AR26" s="258"/>
      <c r="AS26" s="125"/>
      <c r="AV26" s="17"/>
      <c r="AW26" s="17"/>
      <c r="AY26" s="66"/>
      <c r="AZ26" s="76"/>
      <c r="BA26" s="77">
        <f>BA16+BA18+BA20+BA22+BA24</f>
        <v>0</v>
      </c>
      <c r="BB26" s="68">
        <f>BB17+BB19+BB21+BB23+BB25</f>
        <v>0</v>
      </c>
      <c r="BC26" s="68">
        <f>SUMIF(BL17:BL25,0,BC17:BC25)+ROUNDDOWN(ROUNDDOWN(BL26*105/108,0)*BM26/100,0)</f>
        <v>0</v>
      </c>
      <c r="BE26" s="75">
        <v>11</v>
      </c>
      <c r="BF26" s="63">
        <v>11</v>
      </c>
      <c r="BG26" s="71">
        <f t="shared" si="1"/>
        <v>429</v>
      </c>
      <c r="BH26" s="71">
        <f t="shared" si="1"/>
        <v>445</v>
      </c>
      <c r="BI26" s="64" t="str">
        <f ca="1">IF(COUNTA(INDIRECT(ADDRESS(BG26,2)):INDIRECT(ADDRESS(BH26,2)))&gt;0,COUNTA(INDIRECT(ADDRESS(BG26,2)):INDIRECT(ADDRESS(BH26,2))),"")</f>
        <v/>
      </c>
      <c r="BJ26" s="17"/>
      <c r="BL26" s="17">
        <f>SUMIF(BL17:BL25,1,AH17:AK25)</f>
        <v>0</v>
      </c>
      <c r="BM26" s="17">
        <f>IF(COUNT(BM17:BM25)=0,0,SUM(BM17:BM25)/COUNT(BM17:BM25))</f>
        <v>0</v>
      </c>
    </row>
    <row r="27" spans="2:74" ht="17.100000000000001" customHeight="1" thickBot="1">
      <c r="B27" s="242"/>
      <c r="C27" s="243"/>
      <c r="D27" s="243"/>
      <c r="E27" s="244"/>
      <c r="F27" s="460"/>
      <c r="G27" s="252"/>
      <c r="H27" s="252"/>
      <c r="I27" s="252"/>
      <c r="J27" s="252"/>
      <c r="K27" s="252"/>
      <c r="L27" s="252"/>
      <c r="M27" s="252"/>
      <c r="N27" s="253"/>
      <c r="O27" s="242"/>
      <c r="P27" s="243"/>
      <c r="Q27" s="243"/>
      <c r="R27" s="243"/>
      <c r="S27" s="243"/>
      <c r="T27" s="243"/>
      <c r="U27" s="244"/>
      <c r="V27" s="260">
        <f>SUM(V16:Y25)</f>
        <v>0</v>
      </c>
      <c r="W27" s="261"/>
      <c r="X27" s="261"/>
      <c r="Y27" s="262"/>
      <c r="Z27" s="260">
        <f>SUM(Z16:AC25)</f>
        <v>0</v>
      </c>
      <c r="AA27" s="261"/>
      <c r="AB27" s="261"/>
      <c r="AC27" s="262"/>
      <c r="AD27" s="260">
        <f>SUM(AD16:AG25)</f>
        <v>0</v>
      </c>
      <c r="AE27" s="261"/>
      <c r="AF27" s="261"/>
      <c r="AG27" s="262"/>
      <c r="AH27" s="260">
        <f>SUM(AH16:AK25)</f>
        <v>0</v>
      </c>
      <c r="AI27" s="261"/>
      <c r="AJ27" s="261"/>
      <c r="AK27" s="262"/>
      <c r="AL27" s="265"/>
      <c r="AM27" s="266"/>
      <c r="AN27" s="260">
        <f>SUM(AN17,AN19,AN21,AN23,AN25)</f>
        <v>0</v>
      </c>
      <c r="AO27" s="261"/>
      <c r="AP27" s="261"/>
      <c r="AQ27" s="261"/>
      <c r="AR27" s="261"/>
      <c r="AS27" s="129"/>
      <c r="AV27" s="17"/>
      <c r="AW27" s="17"/>
      <c r="AY27" s="78">
        <f>AY17+AY19+AY21+AY23+AY25</f>
        <v>0</v>
      </c>
      <c r="AZ27" s="79"/>
      <c r="BA27" s="79"/>
      <c r="BB27" s="80">
        <f>BB26</f>
        <v>0</v>
      </c>
      <c r="BC27" s="81"/>
      <c r="BE27" s="82">
        <v>12</v>
      </c>
      <c r="BF27" s="63">
        <v>12</v>
      </c>
      <c r="BG27" s="71">
        <f>BG26+$BJ$14</f>
        <v>470</v>
      </c>
      <c r="BH27" s="71">
        <f>BH26+$BJ$14</f>
        <v>486</v>
      </c>
      <c r="BI27" s="64" t="str">
        <f ca="1">IF(COUNTA(INDIRECT(ADDRESS(BG27,2)):INDIRECT(ADDRESS(BH27,2)))&gt;0,COUNTA(INDIRECT(ADDRESS(BG27,2)):INDIRECT(ADDRESS(BH27,2))),"")</f>
        <v/>
      </c>
      <c r="BJ27" s="17"/>
    </row>
    <row r="28" spans="2:74" ht="17.100000000000001" customHeight="1">
      <c r="B28" s="245"/>
      <c r="C28" s="246"/>
      <c r="D28" s="246"/>
      <c r="E28" s="247"/>
      <c r="F28" s="255"/>
      <c r="G28" s="255"/>
      <c r="H28" s="255"/>
      <c r="I28" s="255"/>
      <c r="J28" s="255"/>
      <c r="K28" s="255"/>
      <c r="L28" s="255"/>
      <c r="M28" s="255"/>
      <c r="N28" s="256"/>
      <c r="O28" s="245"/>
      <c r="P28" s="246"/>
      <c r="Q28" s="246"/>
      <c r="R28" s="246"/>
      <c r="S28" s="246"/>
      <c r="T28" s="246"/>
      <c r="U28" s="247"/>
      <c r="V28" s="267"/>
      <c r="W28" s="421"/>
      <c r="X28" s="421"/>
      <c r="Y28" s="268"/>
      <c r="Z28" s="131"/>
      <c r="AA28" s="132"/>
      <c r="AB28" s="132"/>
      <c r="AC28" s="130"/>
      <c r="AD28" s="131"/>
      <c r="AE28" s="132"/>
      <c r="AF28" s="132"/>
      <c r="AG28" s="130"/>
      <c r="AH28" s="131"/>
      <c r="AI28" s="132"/>
      <c r="AJ28" s="132"/>
      <c r="AK28" s="130"/>
      <c r="AL28" s="267"/>
      <c r="AM28" s="268"/>
      <c r="AN28" s="131"/>
      <c r="AO28" s="132"/>
      <c r="AP28" s="132"/>
      <c r="AQ28" s="132"/>
      <c r="AR28" s="132"/>
      <c r="AS28" s="130"/>
      <c r="AU28" s="30"/>
      <c r="AV28" s="17"/>
      <c r="AW28" s="17"/>
      <c r="AY28" s="96"/>
      <c r="AZ28" s="43" t="e">
        <f>IF(AZ17+AZ19+AZ21+AZ23+AZ25=AY27,0,ROUNDDOWN(AZ17+AZ19+AZ21+AZ23+AZ25,0))</f>
        <v>#REF!</v>
      </c>
      <c r="BA28" s="42"/>
      <c r="BB28" s="42"/>
      <c r="BC28" s="43">
        <f>IF(BC26=BB27,0,BC26)</f>
        <v>0</v>
      </c>
      <c r="BF28" s="63">
        <v>13</v>
      </c>
      <c r="BG28" s="71">
        <f t="shared" si="1"/>
        <v>511</v>
      </c>
      <c r="BH28" s="71">
        <f t="shared" si="1"/>
        <v>527</v>
      </c>
      <c r="BI28" s="64" t="str">
        <f ca="1">IF(COUNTA(INDIRECT(ADDRESS(BG28,2)):INDIRECT(ADDRESS(BH28,2)))&gt;0,COUNTA(INDIRECT(ADDRESS(BG28,2)):INDIRECT(ADDRESS(BH28,2))),"")</f>
        <v/>
      </c>
      <c r="BJ28" s="17"/>
    </row>
    <row r="29" spans="2:74" ht="15.75" customHeight="1">
      <c r="D29" s="2" t="s">
        <v>68</v>
      </c>
      <c r="AN29" s="462">
        <f>IF(AN26=0,0,AN26+IF(AN27=0,#REF!,AN27))</f>
        <v>0</v>
      </c>
      <c r="AO29" s="462"/>
      <c r="AP29" s="462"/>
      <c r="AQ29" s="462"/>
      <c r="AR29" s="462"/>
      <c r="BF29" s="63">
        <v>14</v>
      </c>
      <c r="BG29" s="71">
        <f t="shared" si="1"/>
        <v>552</v>
      </c>
      <c r="BH29" s="71">
        <f t="shared" si="1"/>
        <v>568</v>
      </c>
      <c r="BI29" s="64" t="str">
        <f ca="1">IF(COUNTA(INDIRECT(ADDRESS(BG29,2)):INDIRECT(ADDRESS(BH29,2)))&gt;0,COUNTA(INDIRECT(ADDRESS(BG29,2)):INDIRECT(ADDRESS(BH29,2))),"")</f>
        <v/>
      </c>
      <c r="BJ29" s="17"/>
    </row>
    <row r="30" spans="2:74" ht="15" customHeight="1">
      <c r="AG30" s="8"/>
      <c r="AI30" s="9" t="s">
        <v>69</v>
      </c>
      <c r="AJ30" s="463"/>
      <c r="AK30" s="463"/>
      <c r="AL30" s="463"/>
      <c r="AM30" s="282" t="s">
        <v>70</v>
      </c>
      <c r="AN30" s="282"/>
      <c r="AO30" s="463"/>
      <c r="AP30" s="463"/>
      <c r="AQ30" s="463"/>
      <c r="AR30" s="463"/>
      <c r="AS30" s="16" t="s">
        <v>71</v>
      </c>
      <c r="AV30" s="18"/>
      <c r="BF30" s="63">
        <v>15</v>
      </c>
      <c r="BG30" s="71">
        <f t="shared" si="1"/>
        <v>593</v>
      </c>
      <c r="BH30" s="71">
        <f t="shared" si="1"/>
        <v>609</v>
      </c>
      <c r="BI30" s="64" t="str">
        <f ca="1">IF(COUNTA(INDIRECT(ADDRESS(BG30,2)):INDIRECT(ADDRESS(BH30,2)))&gt;0,COUNTA(INDIRECT(ADDRESS(BG30,2)):INDIRECT(ADDRESS(BH30,2))),"")</f>
        <v/>
      </c>
      <c r="BJ30" s="17"/>
    </row>
    <row r="31" spans="2:74" ht="15" customHeight="1">
      <c r="D31" s="381" t="s">
        <v>282</v>
      </c>
      <c r="E31" s="381"/>
      <c r="F31" s="97" t="s">
        <v>60</v>
      </c>
      <c r="G31" s="381"/>
      <c r="H31" s="381"/>
      <c r="I31" s="97" t="s">
        <v>61</v>
      </c>
      <c r="J31" s="381"/>
      <c r="K31" s="381"/>
      <c r="L31" s="97" t="s">
        <v>72</v>
      </c>
      <c r="AG31" s="10"/>
      <c r="AI31" s="9" t="s">
        <v>73</v>
      </c>
      <c r="AJ31" s="463"/>
      <c r="AK31" s="463"/>
      <c r="AL31" s="16" t="s">
        <v>70</v>
      </c>
      <c r="AM31" s="463"/>
      <c r="AN31" s="463"/>
      <c r="AO31" s="16" t="s">
        <v>74</v>
      </c>
      <c r="AP31" s="463"/>
      <c r="AQ31" s="463"/>
      <c r="AR31" s="463"/>
      <c r="AS31" s="16" t="s">
        <v>71</v>
      </c>
      <c r="BF31" s="63">
        <v>16</v>
      </c>
      <c r="BG31" s="71">
        <f t="shared" si="1"/>
        <v>634</v>
      </c>
      <c r="BH31" s="71">
        <f t="shared" si="1"/>
        <v>650</v>
      </c>
      <c r="BI31" s="64" t="str">
        <f ca="1">IF(COUNTA(INDIRECT(ADDRESS(BG31,2)):INDIRECT(ADDRESS(BH31,2)))&gt;0,COUNTA(INDIRECT(ADDRESS(BG31,2)):INDIRECT(ADDRESS(BH31,2))),"")</f>
        <v/>
      </c>
      <c r="BJ31" s="17"/>
    </row>
    <row r="32" spans="2:74" ht="24" customHeight="1">
      <c r="D32" s="8"/>
      <c r="E32" s="8"/>
      <c r="F32" s="8"/>
      <c r="G32" s="8"/>
      <c r="AA32" s="391" t="s">
        <v>75</v>
      </c>
      <c r="AB32" s="391"/>
      <c r="AC32" s="392"/>
      <c r="AD32" s="392"/>
      <c r="AE32" s="392"/>
      <c r="AF32" s="392"/>
      <c r="AG32" s="392"/>
      <c r="AH32" s="392"/>
      <c r="AI32" s="392"/>
      <c r="AJ32" s="392"/>
      <c r="AK32" s="392"/>
      <c r="AL32" s="392"/>
      <c r="AM32" s="392"/>
      <c r="AN32" s="392"/>
      <c r="AO32" s="392"/>
      <c r="AP32" s="392"/>
      <c r="AQ32" s="392"/>
      <c r="AR32" s="392"/>
      <c r="AS32" s="392"/>
      <c r="BF32" s="63">
        <v>17</v>
      </c>
      <c r="BG32" s="71">
        <f t="shared" si="1"/>
        <v>675</v>
      </c>
      <c r="BH32" s="71">
        <f t="shared" si="1"/>
        <v>691</v>
      </c>
      <c r="BI32" s="64" t="str">
        <f ca="1">IF(COUNTA(INDIRECT(ADDRESS(BG32,2)):INDIRECT(ADDRESS(BH32,2)))&gt;0,COUNTA(INDIRECT(ADDRESS(BG32,2)):INDIRECT(ADDRESS(BH32,2))),"")</f>
        <v/>
      </c>
      <c r="BJ32" s="17"/>
    </row>
    <row r="33" spans="2:62" ht="18.600000000000001" customHeight="1">
      <c r="D33" s="8"/>
      <c r="E33" s="8"/>
      <c r="F33" s="8"/>
      <c r="G33" s="8"/>
      <c r="H33" s="3"/>
      <c r="X33" s="393" t="s">
        <v>76</v>
      </c>
      <c r="Y33" s="393"/>
      <c r="Z33" s="393"/>
      <c r="AA33" s="2"/>
      <c r="AB33" s="2"/>
      <c r="AC33" s="394"/>
      <c r="AD33" s="394"/>
      <c r="AE33" s="394"/>
      <c r="AF33" s="394"/>
      <c r="AG33" s="394"/>
      <c r="AH33" s="394"/>
      <c r="AI33" s="394"/>
      <c r="AJ33" s="394"/>
      <c r="AK33" s="394"/>
      <c r="AL33" s="394"/>
      <c r="AM33" s="394"/>
      <c r="AN33" s="394"/>
      <c r="AS33" s="23"/>
      <c r="BF33" s="63">
        <v>18</v>
      </c>
      <c r="BG33" s="71">
        <f t="shared" si="1"/>
        <v>716</v>
      </c>
      <c r="BH33" s="71">
        <f t="shared" si="1"/>
        <v>732</v>
      </c>
      <c r="BI33" s="64" t="str">
        <f ca="1">IF(COUNTA(INDIRECT(ADDRESS(BG33,2)):INDIRECT(ADDRESS(BH33,2)))&gt;0,COUNTA(INDIRECT(ADDRESS(BG33,2)):INDIRECT(ADDRESS(BH33,2))),"")</f>
        <v/>
      </c>
      <c r="BJ33" s="17"/>
    </row>
    <row r="34" spans="2:62" ht="18.600000000000001" customHeight="1">
      <c r="D34" s="381" t="s">
        <v>163</v>
      </c>
      <c r="E34" s="381"/>
      <c r="F34" s="381"/>
      <c r="G34" s="381"/>
      <c r="H34" s="97" t="s">
        <v>77</v>
      </c>
      <c r="I34" s="97"/>
      <c r="J34" s="97"/>
      <c r="K34" s="97"/>
      <c r="L34" s="97"/>
      <c r="M34" s="97"/>
      <c r="N34" s="97"/>
      <c r="O34" s="97"/>
      <c r="P34" s="97"/>
      <c r="Q34" s="97"/>
      <c r="R34" s="98"/>
      <c r="S34" s="97"/>
      <c r="Y34" s="8"/>
      <c r="Z34" s="8"/>
      <c r="AA34" s="391" t="s">
        <v>78</v>
      </c>
      <c r="AB34" s="391"/>
      <c r="AC34" s="461"/>
      <c r="AD34" s="461"/>
      <c r="AE34" s="461"/>
      <c r="AF34" s="461"/>
      <c r="AG34" s="461"/>
      <c r="AH34" s="461"/>
      <c r="AI34" s="461"/>
      <c r="AJ34" s="461"/>
      <c r="AK34" s="461"/>
      <c r="AL34" s="461"/>
      <c r="AM34" s="461"/>
      <c r="AN34" s="461"/>
      <c r="AO34" s="99"/>
      <c r="AP34" s="99"/>
      <c r="AQ34" s="99"/>
      <c r="AR34" s="99"/>
      <c r="AS34" s="100"/>
      <c r="BF34" s="63">
        <v>19</v>
      </c>
      <c r="BG34" s="71">
        <f t="shared" ref="BG34:BH45" si="9">BG33+$BJ$14</f>
        <v>757</v>
      </c>
      <c r="BH34" s="71">
        <f t="shared" si="9"/>
        <v>773</v>
      </c>
      <c r="BI34" s="64" t="str">
        <f ca="1">IF(COUNTA(INDIRECT(ADDRESS(BG34,2)):INDIRECT(ADDRESS(BH34,2)))&gt;0,COUNTA(INDIRECT(ADDRESS(BG34,2)):INDIRECT(ADDRESS(BH34,2))),"")</f>
        <v/>
      </c>
      <c r="BJ34" s="17"/>
    </row>
    <row r="35" spans="2:62" ht="15" customHeight="1">
      <c r="AC35" s="2"/>
      <c r="AD35" s="3" t="s">
        <v>79</v>
      </c>
      <c r="BF35" s="63">
        <v>20</v>
      </c>
      <c r="BG35" s="71">
        <f t="shared" si="9"/>
        <v>798</v>
      </c>
      <c r="BH35" s="71">
        <f t="shared" si="9"/>
        <v>814</v>
      </c>
      <c r="BI35" s="64" t="str">
        <f ca="1">IF(COUNTA(INDIRECT(ADDRESS(BG35,2)):INDIRECT(ADDRESS(BH35,2)))&gt;0,COUNTA(INDIRECT(ADDRESS(BG35,2)):INDIRECT(ADDRESS(BH35,2))),"")</f>
        <v/>
      </c>
      <c r="BJ35" s="17"/>
    </row>
    <row r="36" spans="2:62" ht="16.149999999999999" customHeight="1">
      <c r="D36" s="11" t="s">
        <v>80</v>
      </c>
      <c r="E36" s="11"/>
      <c r="F36" s="2"/>
      <c r="G36" s="2"/>
      <c r="H36" s="2"/>
      <c r="I36" s="2"/>
      <c r="J36" s="2"/>
      <c r="K36" s="2"/>
      <c r="L36" s="2"/>
      <c r="M36" s="2"/>
      <c r="N36" s="2"/>
      <c r="O36" s="2"/>
      <c r="P36" s="2"/>
      <c r="Q36" s="2"/>
      <c r="R36" s="2"/>
      <c r="S36" s="2"/>
      <c r="T36" s="2"/>
      <c r="U36" s="2"/>
      <c r="V36" s="2"/>
      <c r="W36" s="2"/>
      <c r="X36" s="2"/>
      <c r="AA36" s="395" t="s">
        <v>81</v>
      </c>
      <c r="AB36" s="396"/>
      <c r="AC36" s="401" t="s">
        <v>82</v>
      </c>
      <c r="AD36" s="402"/>
      <c r="AE36" s="402"/>
      <c r="AF36" s="402"/>
      <c r="AG36" s="402"/>
      <c r="AH36" s="403"/>
      <c r="AI36" s="12"/>
      <c r="AJ36" s="407" t="s">
        <v>83</v>
      </c>
      <c r="AK36" s="407"/>
      <c r="AL36" s="407"/>
      <c r="AM36" s="407"/>
      <c r="AN36" s="407"/>
      <c r="AO36" s="15"/>
      <c r="AP36" s="409" t="s">
        <v>84</v>
      </c>
      <c r="AQ36" s="410"/>
      <c r="AR36" s="410"/>
      <c r="AS36" s="411"/>
      <c r="BF36" s="63">
        <v>21</v>
      </c>
      <c r="BG36" s="71">
        <f t="shared" si="9"/>
        <v>839</v>
      </c>
      <c r="BH36" s="71">
        <f t="shared" si="9"/>
        <v>855</v>
      </c>
      <c r="BI36" s="64" t="str">
        <f ca="1">IF(COUNTA(INDIRECT(ADDRESS(BG36,2)):INDIRECT(ADDRESS(BH36,2)))&gt;0,COUNTA(INDIRECT(ADDRESS(BG36,2)):INDIRECT(ADDRESS(BH36,2))),"")</f>
        <v/>
      </c>
      <c r="BJ36" s="17"/>
    </row>
    <row r="37" spans="2:62" ht="16.149999999999999" customHeight="1">
      <c r="D37" s="57" t="s">
        <v>85</v>
      </c>
      <c r="E37" s="11"/>
      <c r="F37" s="2"/>
      <c r="G37" s="2"/>
      <c r="H37" s="2"/>
      <c r="I37" s="2"/>
      <c r="J37" s="2"/>
      <c r="K37" s="2"/>
      <c r="L37" s="2"/>
      <c r="M37" s="2"/>
      <c r="N37" s="2"/>
      <c r="O37" s="2"/>
      <c r="P37" s="2"/>
      <c r="Q37" s="2"/>
      <c r="R37" s="2"/>
      <c r="S37" s="2"/>
      <c r="T37" s="2"/>
      <c r="U37" s="2"/>
      <c r="V37" s="2"/>
      <c r="W37" s="2"/>
      <c r="X37" s="2"/>
      <c r="AA37" s="397"/>
      <c r="AB37" s="398"/>
      <c r="AC37" s="404"/>
      <c r="AD37" s="405"/>
      <c r="AE37" s="405"/>
      <c r="AF37" s="405"/>
      <c r="AG37" s="405"/>
      <c r="AH37" s="406"/>
      <c r="AI37" s="3"/>
      <c r="AJ37" s="408"/>
      <c r="AK37" s="408"/>
      <c r="AL37" s="408"/>
      <c r="AM37" s="408"/>
      <c r="AN37" s="408"/>
      <c r="AO37" s="14"/>
      <c r="AP37" s="412"/>
      <c r="AQ37" s="413"/>
      <c r="AR37" s="413"/>
      <c r="AS37" s="414"/>
      <c r="BF37" s="63">
        <v>22</v>
      </c>
      <c r="BG37" s="71">
        <f t="shared" si="9"/>
        <v>880</v>
      </c>
      <c r="BH37" s="71">
        <f t="shared" si="9"/>
        <v>896</v>
      </c>
      <c r="BI37" s="64" t="str">
        <f ca="1">IF(COUNTA(INDIRECT(ADDRESS(BG37,2)):INDIRECT(ADDRESS(BH37,2)))&gt;0,COUNTA(INDIRECT(ADDRESS(BG37,2)):INDIRECT(ADDRESS(BH37,2))),"")</f>
        <v/>
      </c>
      <c r="BJ37" s="17"/>
    </row>
    <row r="38" spans="2:62" ht="16.149999999999999" customHeight="1">
      <c r="D38" s="11" t="s">
        <v>86</v>
      </c>
      <c r="E38" s="11"/>
      <c r="F38" s="2"/>
      <c r="G38" s="2"/>
      <c r="H38" s="2"/>
      <c r="I38" s="2"/>
      <c r="J38" s="2"/>
      <c r="K38" s="2"/>
      <c r="L38" s="2"/>
      <c r="M38" s="2"/>
      <c r="N38" s="2"/>
      <c r="O38" s="2"/>
      <c r="P38" s="2"/>
      <c r="Q38" s="2"/>
      <c r="R38" s="2"/>
      <c r="S38" s="2"/>
      <c r="T38" s="2"/>
      <c r="U38" s="2"/>
      <c r="V38" s="2"/>
      <c r="W38" s="2"/>
      <c r="X38" s="2"/>
      <c r="AA38" s="397"/>
      <c r="AB38" s="398"/>
      <c r="AC38" s="464"/>
      <c r="AD38" s="465"/>
      <c r="AE38" s="465"/>
      <c r="AF38" s="465"/>
      <c r="AG38" s="465"/>
      <c r="AH38" s="466"/>
      <c r="AI38" s="470"/>
      <c r="AJ38" s="471"/>
      <c r="AK38" s="471"/>
      <c r="AL38" s="471"/>
      <c r="AM38" s="471"/>
      <c r="AN38" s="471"/>
      <c r="AO38" s="472"/>
      <c r="AP38" s="415"/>
      <c r="AQ38" s="416"/>
      <c r="AR38" s="416"/>
      <c r="AS38" s="417"/>
      <c r="BF38" s="63">
        <v>23</v>
      </c>
      <c r="BG38" s="71">
        <f t="shared" si="9"/>
        <v>921</v>
      </c>
      <c r="BH38" s="71">
        <f t="shared" si="9"/>
        <v>937</v>
      </c>
      <c r="BI38" s="64" t="str">
        <f ca="1">IF(COUNTA(INDIRECT(ADDRESS(BG38,2)):INDIRECT(ADDRESS(BH38,2)))&gt;0,COUNTA(INDIRECT(ADDRESS(BG38,2)):INDIRECT(ADDRESS(BH38,2))),"")</f>
        <v/>
      </c>
      <c r="BJ38" s="17"/>
    </row>
    <row r="39" spans="2:62" ht="16.149999999999999" customHeight="1">
      <c r="D39" s="13"/>
      <c r="E39" s="11"/>
      <c r="F39" s="2"/>
      <c r="G39" s="2"/>
      <c r="H39" s="2"/>
      <c r="I39" s="2"/>
      <c r="J39" s="2"/>
      <c r="K39" s="2"/>
      <c r="L39" s="2"/>
      <c r="M39" s="2"/>
      <c r="N39" s="2"/>
      <c r="O39" s="2"/>
      <c r="P39" s="2"/>
      <c r="Q39" s="2"/>
      <c r="R39" s="2"/>
      <c r="S39" s="2"/>
      <c r="T39" s="2"/>
      <c r="U39" s="2"/>
      <c r="V39" s="2"/>
      <c r="W39" s="2"/>
      <c r="X39" s="2"/>
      <c r="AA39" s="399"/>
      <c r="AB39" s="400"/>
      <c r="AC39" s="467"/>
      <c r="AD39" s="468"/>
      <c r="AE39" s="468"/>
      <c r="AF39" s="468"/>
      <c r="AG39" s="468"/>
      <c r="AH39" s="469"/>
      <c r="AI39" s="473"/>
      <c r="AJ39" s="474"/>
      <c r="AK39" s="474"/>
      <c r="AL39" s="474"/>
      <c r="AM39" s="474"/>
      <c r="AN39" s="474"/>
      <c r="AO39" s="475"/>
      <c r="AP39" s="418"/>
      <c r="AQ39" s="419"/>
      <c r="AR39" s="419"/>
      <c r="AS39" s="420"/>
      <c r="BF39" s="63">
        <v>24</v>
      </c>
      <c r="BG39" s="71">
        <f t="shared" si="9"/>
        <v>962</v>
      </c>
      <c r="BH39" s="71">
        <f t="shared" si="9"/>
        <v>978</v>
      </c>
      <c r="BI39" s="64" t="str">
        <f ca="1">IF(COUNTA(INDIRECT(ADDRESS(BG39,2)):INDIRECT(ADDRESS(BH39,2)))&gt;0,COUNTA(INDIRECT(ADDRESS(BG39,2)):INDIRECT(ADDRESS(BH39,2))),"")</f>
        <v/>
      </c>
      <c r="BJ39" s="17"/>
    </row>
    <row r="40" spans="2:62" ht="9" customHeight="1">
      <c r="D40" s="13"/>
      <c r="E40" s="11"/>
      <c r="F40" s="2"/>
      <c r="G40" s="2"/>
      <c r="H40" s="2"/>
      <c r="I40" s="2"/>
      <c r="J40" s="2"/>
      <c r="K40" s="2"/>
      <c r="L40" s="2"/>
      <c r="M40" s="2"/>
      <c r="N40" s="2"/>
      <c r="O40" s="2"/>
      <c r="P40" s="2"/>
      <c r="Q40" s="2"/>
      <c r="R40" s="2"/>
      <c r="S40" s="2"/>
      <c r="T40" s="2"/>
      <c r="U40" s="2"/>
      <c r="V40" s="2"/>
      <c r="W40" s="2"/>
      <c r="X40" s="2"/>
      <c r="AA40" s="24"/>
      <c r="AB40" s="24"/>
      <c r="AC40" s="44"/>
      <c r="AD40" s="44"/>
      <c r="AE40" s="44"/>
      <c r="AF40" s="44"/>
      <c r="AG40" s="44"/>
      <c r="AH40" s="44"/>
      <c r="AI40" s="44"/>
      <c r="AJ40" s="44"/>
      <c r="AK40" s="44"/>
      <c r="AL40" s="44"/>
      <c r="AM40" s="44"/>
      <c r="AN40" s="44"/>
      <c r="AO40" s="16"/>
      <c r="AP40" s="44"/>
      <c r="AQ40" s="25"/>
      <c r="AR40" s="25"/>
      <c r="AS40" s="25"/>
      <c r="BF40" s="63">
        <v>25</v>
      </c>
      <c r="BG40" s="71">
        <f t="shared" si="9"/>
        <v>1003</v>
      </c>
      <c r="BH40" s="71">
        <f t="shared" si="9"/>
        <v>1019</v>
      </c>
      <c r="BI40" s="64" t="str">
        <f ca="1">IF(COUNTA(INDIRECT(ADDRESS(BG40,2)):INDIRECT(ADDRESS(BH40,2)))&gt;0,COUNTA(INDIRECT(ADDRESS(BG40,2)):INDIRECT(ADDRESS(BH40,2))),"")</f>
        <v/>
      </c>
      <c r="BJ40" s="17"/>
    </row>
    <row r="41" spans="2:62" ht="9" customHeight="1">
      <c r="AQ41" s="26"/>
      <c r="AR41" s="26"/>
      <c r="AS41" s="26"/>
      <c r="BF41" s="63">
        <v>26</v>
      </c>
      <c r="BG41" s="71">
        <f t="shared" si="9"/>
        <v>1044</v>
      </c>
      <c r="BH41" s="71">
        <f t="shared" si="9"/>
        <v>1060</v>
      </c>
      <c r="BI41" s="64" t="str">
        <f ca="1">IF(COUNTA(INDIRECT(ADDRESS(BG41,2)):INDIRECT(ADDRESS(BH41,2)))&gt;0,COUNTA(INDIRECT(ADDRESS(BG41,2)):INDIRECT(ADDRESS(BH41,2))),"")</f>
        <v/>
      </c>
      <c r="BJ41" s="17"/>
    </row>
    <row r="42" spans="2:62" ht="7.5" customHeight="1">
      <c r="X42" s="3"/>
      <c r="Y42" s="3"/>
      <c r="BF42" s="63">
        <v>27</v>
      </c>
      <c r="BG42" s="71">
        <f t="shared" si="9"/>
        <v>1085</v>
      </c>
      <c r="BH42" s="71">
        <f t="shared" si="9"/>
        <v>1101</v>
      </c>
      <c r="BI42" s="64" t="str">
        <f ca="1">IF(COUNTA(INDIRECT(ADDRESS(BG42,2)):INDIRECT(ADDRESS(BH42,2)))&gt;0,COUNTA(INDIRECT(ADDRESS(BG42,2)):INDIRECT(ADDRESS(BH42,2))),"")</f>
        <v/>
      </c>
      <c r="BJ42" s="17"/>
    </row>
    <row r="43" spans="2:62" ht="10.5" customHeight="1">
      <c r="X43" s="3"/>
      <c r="Y43" s="3"/>
      <c r="BF43" s="63">
        <v>28</v>
      </c>
      <c r="BG43" s="71">
        <f t="shared" si="9"/>
        <v>1126</v>
      </c>
      <c r="BH43" s="71">
        <f t="shared" si="9"/>
        <v>1142</v>
      </c>
      <c r="BI43" s="64" t="str">
        <f ca="1">IF(COUNTA(INDIRECT(ADDRESS(BG43,2)):INDIRECT(ADDRESS(BH43,2)))&gt;0,COUNTA(INDIRECT(ADDRESS(BG43,2)):INDIRECT(ADDRESS(BH43,2))),"")</f>
        <v/>
      </c>
      <c r="BJ43" s="17"/>
    </row>
    <row r="44" spans="2:62" ht="5.25" customHeight="1">
      <c r="X44" s="3"/>
      <c r="Y44" s="3"/>
      <c r="BF44" s="63">
        <v>29</v>
      </c>
      <c r="BG44" s="71">
        <f t="shared" si="9"/>
        <v>1167</v>
      </c>
      <c r="BH44" s="71">
        <f t="shared" si="9"/>
        <v>1183</v>
      </c>
      <c r="BI44" s="64" t="str">
        <f ca="1">IF(COUNTA(INDIRECT(ADDRESS(BG44,2)):INDIRECT(ADDRESS(BH44,2)))&gt;0,COUNTA(INDIRECT(ADDRESS(BG44,2)):INDIRECT(ADDRESS(BH44,2))),"")</f>
        <v/>
      </c>
      <c r="BJ44" s="17"/>
    </row>
    <row r="45" spans="2:62" ht="5.25" customHeight="1" thickBot="1">
      <c r="X45" s="3"/>
      <c r="Y45" s="3"/>
      <c r="BF45" s="83">
        <v>30</v>
      </c>
      <c r="BG45" s="84">
        <f t="shared" si="9"/>
        <v>1208</v>
      </c>
      <c r="BH45" s="84">
        <f t="shared" si="9"/>
        <v>1224</v>
      </c>
      <c r="BI45" s="85" t="str">
        <f ca="1">IF(COUNTA(INDIRECT(ADDRESS(BG45,2)):INDIRECT(ADDRESS(BH45,2)))&gt;0,COUNTA(INDIRECT(ADDRESS(BG45,2)):INDIRECT(ADDRESS(BH45,2))),"")</f>
        <v/>
      </c>
      <c r="BJ45" s="17"/>
    </row>
    <row r="46" spans="2:62" ht="5.25" customHeight="1">
      <c r="X46" s="3"/>
      <c r="Y46" s="3"/>
      <c r="BJ46" s="17"/>
    </row>
    <row r="47" spans="2:62" ht="5.25" customHeight="1">
      <c r="X47" s="3"/>
      <c r="Y47" s="3"/>
    </row>
    <row r="48" spans="2:62" ht="17.25" customHeight="1">
      <c r="B48" s="2" t="s">
        <v>87</v>
      </c>
      <c r="S48" s="8"/>
      <c r="T48" s="8"/>
      <c r="U48" s="8"/>
      <c r="V48" s="8"/>
      <c r="W48" s="8"/>
      <c r="AL48" s="20"/>
    </row>
    <row r="49" spans="2:74" ht="12.75" customHeight="1">
      <c r="M49" s="21"/>
      <c r="N49" s="21"/>
      <c r="O49" s="21"/>
      <c r="P49" s="21"/>
      <c r="Q49" s="21"/>
      <c r="R49" s="21"/>
      <c r="S49" s="21"/>
      <c r="T49" s="22"/>
      <c r="U49" s="22"/>
      <c r="V49" s="22"/>
      <c r="W49" s="22"/>
      <c r="X49" s="22"/>
      <c r="Y49" s="22"/>
      <c r="Z49" s="22"/>
      <c r="AA49" s="21"/>
      <c r="AB49" s="21"/>
      <c r="AC49" s="21"/>
      <c r="AL49" s="20"/>
      <c r="AM49" s="365" t="s">
        <v>5</v>
      </c>
      <c r="AN49" s="366"/>
      <c r="AO49" s="366"/>
      <c r="AP49" s="367"/>
      <c r="AZ49" s="1"/>
    </row>
    <row r="50" spans="2:74" ht="12.75" customHeight="1">
      <c r="M50" s="21"/>
      <c r="N50" s="21"/>
      <c r="O50" s="21"/>
      <c r="P50" s="21"/>
      <c r="Q50" s="21"/>
      <c r="R50" s="21"/>
      <c r="S50" s="21"/>
      <c r="T50" s="22"/>
      <c r="U50" s="22"/>
      <c r="V50" s="22"/>
      <c r="W50" s="22"/>
      <c r="X50" s="22"/>
      <c r="Y50" s="22"/>
      <c r="Z50" s="22"/>
      <c r="AA50" s="21"/>
      <c r="AB50" s="21"/>
      <c r="AC50" s="21"/>
      <c r="AL50" s="20"/>
      <c r="AM50" s="368"/>
      <c r="AN50" s="369"/>
      <c r="AO50" s="369"/>
      <c r="AP50" s="370"/>
    </row>
    <row r="51" spans="2:74" ht="12.75" customHeight="1">
      <c r="M51" s="21"/>
      <c r="N51" s="21"/>
      <c r="O51" s="21"/>
      <c r="P51" s="21"/>
      <c r="Q51" s="21"/>
      <c r="R51" s="21"/>
      <c r="S51" s="21"/>
      <c r="T51" s="21"/>
      <c r="U51" s="21"/>
      <c r="V51" s="21"/>
      <c r="W51" s="21"/>
      <c r="X51" s="21"/>
      <c r="Y51" s="21"/>
      <c r="Z51" s="21"/>
      <c r="AA51" s="21"/>
      <c r="AB51" s="21"/>
      <c r="AC51" s="21"/>
      <c r="AL51" s="20"/>
      <c r="AM51" s="47"/>
      <c r="AN51" s="47"/>
    </row>
    <row r="52" spans="2:74" ht="6" customHeight="1">
      <c r="M52" s="21"/>
      <c r="N52" s="21"/>
      <c r="O52" s="21"/>
      <c r="P52" s="21"/>
      <c r="Q52" s="21"/>
      <c r="R52" s="21"/>
      <c r="S52" s="21"/>
      <c r="T52" s="21"/>
      <c r="U52" s="21"/>
      <c r="V52" s="21"/>
      <c r="W52" s="21"/>
      <c r="X52" s="21"/>
      <c r="Y52" s="21"/>
      <c r="Z52" s="21"/>
      <c r="AA52" s="21"/>
      <c r="AB52" s="21"/>
      <c r="AC52" s="21"/>
      <c r="AL52" s="20"/>
      <c r="AM52" s="20"/>
    </row>
    <row r="53" spans="2:74" ht="12.75" customHeight="1">
      <c r="B53" s="371" t="s">
        <v>9</v>
      </c>
      <c r="C53" s="372"/>
      <c r="D53" s="372"/>
      <c r="E53" s="372"/>
      <c r="F53" s="372"/>
      <c r="G53" s="372"/>
      <c r="H53" s="372"/>
      <c r="I53" s="372"/>
      <c r="J53" s="374" t="s">
        <v>10</v>
      </c>
      <c r="K53" s="374"/>
      <c r="L53" s="89" t="s">
        <v>11</v>
      </c>
      <c r="M53" s="374" t="s">
        <v>12</v>
      </c>
      <c r="N53" s="374"/>
      <c r="O53" s="375" t="s">
        <v>13</v>
      </c>
      <c r="P53" s="374"/>
      <c r="Q53" s="374"/>
      <c r="R53" s="374"/>
      <c r="S53" s="374"/>
      <c r="T53" s="374"/>
      <c r="U53" s="374" t="s">
        <v>14</v>
      </c>
      <c r="V53" s="374"/>
      <c r="W53" s="374"/>
      <c r="AD53" s="16"/>
      <c r="AE53" s="16"/>
      <c r="AF53" s="16"/>
      <c r="AG53" s="16"/>
      <c r="AH53" s="16"/>
      <c r="AI53" s="16"/>
      <c r="AJ53" s="16"/>
      <c r="AL53" s="376">
        <f>AL9</f>
        <v>0</v>
      </c>
      <c r="AM53" s="377"/>
      <c r="AN53" s="345" t="s">
        <v>15</v>
      </c>
      <c r="AO53" s="345"/>
      <c r="AP53" s="377">
        <v>2</v>
      </c>
      <c r="AQ53" s="377"/>
      <c r="AR53" s="345" t="s">
        <v>16</v>
      </c>
      <c r="AS53" s="346"/>
    </row>
    <row r="54" spans="2:74" ht="13.9" customHeight="1">
      <c r="B54" s="372"/>
      <c r="C54" s="372"/>
      <c r="D54" s="372"/>
      <c r="E54" s="372"/>
      <c r="F54" s="372"/>
      <c r="G54" s="372"/>
      <c r="H54" s="372"/>
      <c r="I54" s="372"/>
      <c r="J54" s="351" t="s">
        <v>156</v>
      </c>
      <c r="K54" s="353" t="s">
        <v>157</v>
      </c>
      <c r="L54" s="356" t="s">
        <v>158</v>
      </c>
      <c r="M54" s="359" t="s">
        <v>159</v>
      </c>
      <c r="N54" s="353" t="s">
        <v>160</v>
      </c>
      <c r="O54" s="359" t="s">
        <v>161</v>
      </c>
      <c r="P54" s="362" t="s">
        <v>157</v>
      </c>
      <c r="Q54" s="362" t="s">
        <v>158</v>
      </c>
      <c r="R54" s="362" t="s">
        <v>159</v>
      </c>
      <c r="S54" s="362" t="s">
        <v>158</v>
      </c>
      <c r="T54" s="353" t="s">
        <v>162</v>
      </c>
      <c r="U54" s="359"/>
      <c r="V54" s="362"/>
      <c r="W54" s="353"/>
      <c r="AD54" s="16"/>
      <c r="AE54" s="16"/>
      <c r="AF54" s="16"/>
      <c r="AG54" s="16"/>
      <c r="AH54" s="16"/>
      <c r="AI54" s="16"/>
      <c r="AJ54" s="16"/>
      <c r="AL54" s="378"/>
      <c r="AM54" s="379"/>
      <c r="AN54" s="347"/>
      <c r="AO54" s="347"/>
      <c r="AP54" s="379"/>
      <c r="AQ54" s="379"/>
      <c r="AR54" s="347"/>
      <c r="AS54" s="348"/>
    </row>
    <row r="55" spans="2:74" ht="9" customHeight="1">
      <c r="B55" s="372"/>
      <c r="C55" s="372"/>
      <c r="D55" s="372"/>
      <c r="E55" s="372"/>
      <c r="F55" s="372"/>
      <c r="G55" s="372"/>
      <c r="H55" s="372"/>
      <c r="I55" s="372"/>
      <c r="J55" s="352"/>
      <c r="K55" s="354"/>
      <c r="L55" s="357"/>
      <c r="M55" s="360"/>
      <c r="N55" s="354"/>
      <c r="O55" s="360"/>
      <c r="P55" s="363"/>
      <c r="Q55" s="363"/>
      <c r="R55" s="363"/>
      <c r="S55" s="363"/>
      <c r="T55" s="354"/>
      <c r="U55" s="360"/>
      <c r="V55" s="363"/>
      <c r="W55" s="354"/>
      <c r="AD55" s="16"/>
      <c r="AE55" s="16"/>
      <c r="AF55" s="16"/>
      <c r="AG55" s="16"/>
      <c r="AH55" s="16"/>
      <c r="AI55" s="16"/>
      <c r="AJ55" s="16"/>
      <c r="AL55" s="380"/>
      <c r="AM55" s="381"/>
      <c r="AN55" s="349"/>
      <c r="AO55" s="349"/>
      <c r="AP55" s="381"/>
      <c r="AQ55" s="381"/>
      <c r="AR55" s="349"/>
      <c r="AS55" s="350"/>
    </row>
    <row r="56" spans="2:74" ht="6" customHeight="1">
      <c r="B56" s="373"/>
      <c r="C56" s="373"/>
      <c r="D56" s="373"/>
      <c r="E56" s="373"/>
      <c r="F56" s="373"/>
      <c r="G56" s="373"/>
      <c r="H56" s="373"/>
      <c r="I56" s="373"/>
      <c r="J56" s="352"/>
      <c r="K56" s="355"/>
      <c r="L56" s="358"/>
      <c r="M56" s="361"/>
      <c r="N56" s="355"/>
      <c r="O56" s="361"/>
      <c r="P56" s="364"/>
      <c r="Q56" s="364"/>
      <c r="R56" s="364"/>
      <c r="S56" s="364"/>
      <c r="T56" s="355"/>
      <c r="U56" s="361"/>
      <c r="V56" s="364"/>
      <c r="W56" s="355"/>
    </row>
    <row r="57" spans="2:74" ht="16.5" customHeight="1">
      <c r="B57" s="296" t="s">
        <v>88</v>
      </c>
      <c r="C57" s="297"/>
      <c r="D57" s="297"/>
      <c r="E57" s="297"/>
      <c r="F57" s="297"/>
      <c r="G57" s="297"/>
      <c r="H57" s="297"/>
      <c r="I57" s="298"/>
      <c r="J57" s="296" t="s">
        <v>21</v>
      </c>
      <c r="K57" s="297"/>
      <c r="L57" s="297"/>
      <c r="M57" s="297"/>
      <c r="N57" s="305"/>
      <c r="O57" s="308" t="s">
        <v>89</v>
      </c>
      <c r="P57" s="297"/>
      <c r="Q57" s="297"/>
      <c r="R57" s="297"/>
      <c r="S57" s="297"/>
      <c r="T57" s="297"/>
      <c r="U57" s="298"/>
      <c r="V57" s="48" t="s">
        <v>23</v>
      </c>
      <c r="W57" s="49"/>
      <c r="X57" s="49"/>
      <c r="Y57" s="311" t="s">
        <v>24</v>
      </c>
      <c r="Z57" s="311"/>
      <c r="AA57" s="311"/>
      <c r="AB57" s="311"/>
      <c r="AC57" s="311"/>
      <c r="AD57" s="311"/>
      <c r="AE57" s="311"/>
      <c r="AF57" s="311"/>
      <c r="AG57" s="311"/>
      <c r="AH57" s="311"/>
      <c r="AI57" s="49"/>
      <c r="AJ57" s="49"/>
      <c r="AK57" s="50"/>
      <c r="AL57" s="312" t="s">
        <v>25</v>
      </c>
      <c r="AM57" s="312"/>
      <c r="AN57" s="313" t="s">
        <v>26</v>
      </c>
      <c r="AO57" s="313"/>
      <c r="AP57" s="313"/>
      <c r="AQ57" s="313"/>
      <c r="AR57" s="313"/>
      <c r="AS57" s="314"/>
    </row>
    <row r="58" spans="2:74" ht="17.100000000000001" customHeight="1">
      <c r="B58" s="299"/>
      <c r="C58" s="300"/>
      <c r="D58" s="300"/>
      <c r="E58" s="300"/>
      <c r="F58" s="300"/>
      <c r="G58" s="300"/>
      <c r="H58" s="300"/>
      <c r="I58" s="301"/>
      <c r="J58" s="299"/>
      <c r="K58" s="300"/>
      <c r="L58" s="300"/>
      <c r="M58" s="300"/>
      <c r="N58" s="306"/>
      <c r="O58" s="309"/>
      <c r="P58" s="300"/>
      <c r="Q58" s="300"/>
      <c r="R58" s="300"/>
      <c r="S58" s="300"/>
      <c r="T58" s="300"/>
      <c r="U58" s="301"/>
      <c r="V58" s="428" t="s">
        <v>29</v>
      </c>
      <c r="W58" s="345"/>
      <c r="X58" s="345"/>
      <c r="Y58" s="346"/>
      <c r="Z58" s="428" t="s">
        <v>30</v>
      </c>
      <c r="AA58" s="430"/>
      <c r="AB58" s="430"/>
      <c r="AC58" s="431"/>
      <c r="AD58" s="435" t="s">
        <v>31</v>
      </c>
      <c r="AE58" s="436"/>
      <c r="AF58" s="436"/>
      <c r="AG58" s="437"/>
      <c r="AH58" s="333" t="s">
        <v>32</v>
      </c>
      <c r="AI58" s="334"/>
      <c r="AJ58" s="334"/>
      <c r="AK58" s="335"/>
      <c r="AL58" s="339" t="s">
        <v>33</v>
      </c>
      <c r="AM58" s="339"/>
      <c r="AN58" s="341" t="s">
        <v>34</v>
      </c>
      <c r="AO58" s="342"/>
      <c r="AP58" s="342"/>
      <c r="AQ58" s="342"/>
      <c r="AR58" s="343"/>
      <c r="AS58" s="344"/>
      <c r="AY58" s="61" t="s">
        <v>35</v>
      </c>
      <c r="AZ58" s="61" t="s">
        <v>35</v>
      </c>
      <c r="BA58" s="61" t="s">
        <v>36</v>
      </c>
      <c r="BB58" s="292" t="s">
        <v>37</v>
      </c>
      <c r="BC58" s="293"/>
    </row>
    <row r="59" spans="2:74" ht="17.100000000000001" customHeight="1">
      <c r="B59" s="302"/>
      <c r="C59" s="303"/>
      <c r="D59" s="303"/>
      <c r="E59" s="303"/>
      <c r="F59" s="303"/>
      <c r="G59" s="303"/>
      <c r="H59" s="303"/>
      <c r="I59" s="304"/>
      <c r="J59" s="302"/>
      <c r="K59" s="303"/>
      <c r="L59" s="303"/>
      <c r="M59" s="303"/>
      <c r="N59" s="307"/>
      <c r="O59" s="310"/>
      <c r="P59" s="303"/>
      <c r="Q59" s="303"/>
      <c r="R59" s="303"/>
      <c r="S59" s="303"/>
      <c r="T59" s="303"/>
      <c r="U59" s="304"/>
      <c r="V59" s="429"/>
      <c r="W59" s="349"/>
      <c r="X59" s="349"/>
      <c r="Y59" s="350"/>
      <c r="Z59" s="432"/>
      <c r="AA59" s="433"/>
      <c r="AB59" s="433"/>
      <c r="AC59" s="434"/>
      <c r="AD59" s="438"/>
      <c r="AE59" s="439"/>
      <c r="AF59" s="439"/>
      <c r="AG59" s="440"/>
      <c r="AH59" s="336"/>
      <c r="AI59" s="337"/>
      <c r="AJ59" s="337"/>
      <c r="AK59" s="338"/>
      <c r="AL59" s="340"/>
      <c r="AM59" s="340"/>
      <c r="AN59" s="294"/>
      <c r="AO59" s="294"/>
      <c r="AP59" s="294"/>
      <c r="AQ59" s="294"/>
      <c r="AR59" s="294"/>
      <c r="AS59" s="295"/>
      <c r="AY59" s="39"/>
      <c r="AZ59" s="40" t="s">
        <v>40</v>
      </c>
      <c r="BA59" s="40" t="s">
        <v>41</v>
      </c>
      <c r="BB59" s="62" t="s">
        <v>42</v>
      </c>
      <c r="BC59" s="40" t="s">
        <v>40</v>
      </c>
      <c r="BL59" s="17" t="s">
        <v>51</v>
      </c>
      <c r="BM59" s="17" t="s">
        <v>52</v>
      </c>
    </row>
    <row r="60" spans="2:74" ht="18.75" customHeight="1">
      <c r="B60" s="269"/>
      <c r="C60" s="270"/>
      <c r="D60" s="270"/>
      <c r="E60" s="270"/>
      <c r="F60" s="270"/>
      <c r="G60" s="270"/>
      <c r="H60" s="270"/>
      <c r="I60" s="271"/>
      <c r="J60" s="269"/>
      <c r="K60" s="270"/>
      <c r="L60" s="270"/>
      <c r="M60" s="270"/>
      <c r="N60" s="275"/>
      <c r="O60" s="185"/>
      <c r="P60" s="65" t="s">
        <v>60</v>
      </c>
      <c r="Q60" s="198"/>
      <c r="R60" s="65" t="s">
        <v>61</v>
      </c>
      <c r="S60" s="142"/>
      <c r="T60" s="277" t="s">
        <v>62</v>
      </c>
      <c r="U60" s="277"/>
      <c r="V60" s="278"/>
      <c r="W60" s="279"/>
      <c r="X60" s="279"/>
      <c r="Y60" s="186"/>
      <c r="Z60" s="106"/>
      <c r="AA60" s="107"/>
      <c r="AB60" s="107"/>
      <c r="AC60" s="105" t="s">
        <v>63</v>
      </c>
      <c r="AD60" s="106"/>
      <c r="AE60" s="107"/>
      <c r="AF60" s="107"/>
      <c r="AG60" s="108" t="s">
        <v>63</v>
      </c>
      <c r="AH60" s="257"/>
      <c r="AI60" s="258"/>
      <c r="AJ60" s="258"/>
      <c r="AK60" s="259"/>
      <c r="AL60" s="451"/>
      <c r="AM60" s="452"/>
      <c r="AN60" s="257"/>
      <c r="AO60" s="258"/>
      <c r="AP60" s="258"/>
      <c r="AQ60" s="258"/>
      <c r="AR60" s="258"/>
      <c r="AS60" s="108" t="s">
        <v>63</v>
      </c>
      <c r="AV60" s="18" t="str">
        <f>IF(OR(O60="",Q60=""),"", IF(O60&lt;20,DATE(O60+118,Q60,IF(S60="",1,S60)),DATE(O60+88,Q60,IF(S60="",1,S60))))</f>
        <v/>
      </c>
      <c r="AW60" s="19" t="e">
        <f>IF(AV60&lt;=#REF!,"昔",IF(AV60&lt;=#REF!,"上",IF(AV60&lt;=#REF!,"中","下")))</f>
        <v>#REF!</v>
      </c>
      <c r="AX60" s="8" t="e">
        <f>IF(AV60&lt;=#REF!,5,IF(AV60&lt;=#REF!,7,IF(AV60&lt;=#REF!,9,11)))</f>
        <v>#REF!</v>
      </c>
      <c r="AY60" s="66"/>
      <c r="AZ60" s="67"/>
      <c r="BA60" s="68">
        <f>AN60</f>
        <v>0</v>
      </c>
      <c r="BB60" s="67"/>
      <c r="BC60" s="67"/>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75" customHeight="1">
      <c r="B61" s="272"/>
      <c r="C61" s="273"/>
      <c r="D61" s="273"/>
      <c r="E61" s="273"/>
      <c r="F61" s="273"/>
      <c r="G61" s="273"/>
      <c r="H61" s="273"/>
      <c r="I61" s="274"/>
      <c r="J61" s="272"/>
      <c r="K61" s="273"/>
      <c r="L61" s="273"/>
      <c r="M61" s="273"/>
      <c r="N61" s="276"/>
      <c r="O61" s="187"/>
      <c r="P61" s="16" t="s">
        <v>60</v>
      </c>
      <c r="Q61" s="199"/>
      <c r="R61" s="16" t="s">
        <v>61</v>
      </c>
      <c r="S61" s="197"/>
      <c r="T61" s="282" t="s">
        <v>64</v>
      </c>
      <c r="U61" s="282"/>
      <c r="V61" s="286"/>
      <c r="W61" s="287"/>
      <c r="X61" s="287"/>
      <c r="Y61" s="287"/>
      <c r="Z61" s="286"/>
      <c r="AA61" s="287"/>
      <c r="AB61" s="287"/>
      <c r="AC61" s="287"/>
      <c r="AD61" s="286"/>
      <c r="AE61" s="287"/>
      <c r="AF61" s="287"/>
      <c r="AG61" s="288"/>
      <c r="AH61" s="287">
        <f>V61+Z61-AD61</f>
        <v>0</v>
      </c>
      <c r="AI61" s="287"/>
      <c r="AJ61" s="287"/>
      <c r="AK61" s="288"/>
      <c r="AL61" s="453"/>
      <c r="AM61" s="454"/>
      <c r="AN61" s="283">
        <f>IF(AH61="","",ROUNDDOWN(AH61*AL60%,0))</f>
        <v>0</v>
      </c>
      <c r="AO61" s="284"/>
      <c r="AP61" s="284"/>
      <c r="AQ61" s="284"/>
      <c r="AR61" s="284"/>
      <c r="AS61" s="114"/>
      <c r="AV61" s="18"/>
      <c r="AW61" s="19"/>
      <c r="AY61" s="95">
        <f>AH61</f>
        <v>0</v>
      </c>
      <c r="AZ61" s="41" t="e">
        <f>IF(AV60&lt;=#REF!,AH61,IF(AND(AV60&gt;=#REF!,AV60&lt;=#REF!),AH61*105/108,AH61))</f>
        <v>#REF!</v>
      </c>
      <c r="BA61" s="40"/>
      <c r="BB61" s="41">
        <f>IF($AL61="賃金で算定",0,INT(AY61*$AL61/100))</f>
        <v>0</v>
      </c>
      <c r="BC61" s="41" t="e">
        <f>IF(AY61=AZ61,BB61,AZ61*$AL61/100)</f>
        <v>#REF!</v>
      </c>
      <c r="BL61" s="17" t="e">
        <f>IF(AY61=AZ61,0,1)</f>
        <v>#REF!</v>
      </c>
      <c r="BM61" s="17" t="e">
        <f>IF(BL61=1,AL61,"")</f>
        <v>#REF!</v>
      </c>
    </row>
    <row r="62" spans="2:74" ht="18.75" customHeight="1">
      <c r="B62" s="269"/>
      <c r="C62" s="270"/>
      <c r="D62" s="270"/>
      <c r="E62" s="270"/>
      <c r="F62" s="270"/>
      <c r="G62" s="270"/>
      <c r="H62" s="270"/>
      <c r="I62" s="271"/>
      <c r="J62" s="269"/>
      <c r="K62" s="270"/>
      <c r="L62" s="270"/>
      <c r="M62" s="270"/>
      <c r="N62" s="275"/>
      <c r="O62" s="185"/>
      <c r="P62" s="65" t="s">
        <v>65</v>
      </c>
      <c r="Q62" s="198"/>
      <c r="R62" s="65" t="s">
        <v>61</v>
      </c>
      <c r="S62" s="142"/>
      <c r="T62" s="277" t="s">
        <v>62</v>
      </c>
      <c r="U62" s="277"/>
      <c r="V62" s="278"/>
      <c r="W62" s="279"/>
      <c r="X62" s="279"/>
      <c r="Y62" s="188"/>
      <c r="Z62" s="189"/>
      <c r="AA62" s="190"/>
      <c r="AB62" s="190"/>
      <c r="AC62" s="188"/>
      <c r="AD62" s="189"/>
      <c r="AE62" s="190"/>
      <c r="AF62" s="190"/>
      <c r="AG62" s="191"/>
      <c r="AH62" s="257"/>
      <c r="AI62" s="258"/>
      <c r="AJ62" s="258"/>
      <c r="AK62" s="259"/>
      <c r="AL62" s="382"/>
      <c r="AM62" s="383"/>
      <c r="AN62" s="257"/>
      <c r="AO62" s="258"/>
      <c r="AP62" s="258"/>
      <c r="AQ62" s="258"/>
      <c r="AR62" s="258"/>
      <c r="AS62" s="115"/>
      <c r="AV62" s="18" t="str">
        <f>IF(OR(O62="",Q62=""),"", IF(O62&lt;20,DATE(O62+118,Q62,IF(S62="",1,S62)),DATE(O62+88,Q62,IF(S62="",1,S62))))</f>
        <v/>
      </c>
      <c r="AW62" s="19" t="e">
        <f>IF(AV62&lt;=#REF!,"昔",IF(AV62&lt;=#REF!,"上",IF(AV62&lt;=#REF!,"中","下")))</f>
        <v>#REF!</v>
      </c>
      <c r="AX62" s="8" t="e">
        <f>IF(AV62&lt;=#REF!,5,IF(AV62&lt;=#REF!,7,IF(AV62&lt;=#REF!,9,11)))</f>
        <v>#REF!</v>
      </c>
      <c r="AY62" s="66"/>
      <c r="AZ62" s="67"/>
      <c r="BA62" s="68">
        <f t="shared" ref="BA62" si="10">AN62</f>
        <v>0</v>
      </c>
      <c r="BB62" s="67"/>
      <c r="BC62" s="67"/>
      <c r="BL62" s="17"/>
      <c r="BM62" s="17"/>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75" customHeight="1">
      <c r="B63" s="272"/>
      <c r="C63" s="273"/>
      <c r="D63" s="273"/>
      <c r="E63" s="273"/>
      <c r="F63" s="273"/>
      <c r="G63" s="273"/>
      <c r="H63" s="273"/>
      <c r="I63" s="274"/>
      <c r="J63" s="272"/>
      <c r="K63" s="273"/>
      <c r="L63" s="273"/>
      <c r="M63" s="273"/>
      <c r="N63" s="276"/>
      <c r="O63" s="187"/>
      <c r="P63" s="16" t="s">
        <v>60</v>
      </c>
      <c r="Q63" s="199"/>
      <c r="R63" s="16" t="s">
        <v>61</v>
      </c>
      <c r="S63" s="197"/>
      <c r="T63" s="282" t="s">
        <v>64</v>
      </c>
      <c r="U63" s="282"/>
      <c r="V63" s="283"/>
      <c r="W63" s="284"/>
      <c r="X63" s="284"/>
      <c r="Y63" s="285"/>
      <c r="Z63" s="286"/>
      <c r="AA63" s="287"/>
      <c r="AB63" s="287"/>
      <c r="AC63" s="287"/>
      <c r="AD63" s="286"/>
      <c r="AE63" s="287"/>
      <c r="AF63" s="287"/>
      <c r="AG63" s="288"/>
      <c r="AH63" s="287">
        <f>V63+Z63-AD63</f>
        <v>0</v>
      </c>
      <c r="AI63" s="287"/>
      <c r="AJ63" s="287"/>
      <c r="AK63" s="288"/>
      <c r="AL63" s="384"/>
      <c r="AM63" s="385"/>
      <c r="AN63" s="283">
        <f>IF(AH63="","",ROUNDDOWN(AH63*AL62%,0))</f>
        <v>0</v>
      </c>
      <c r="AO63" s="284"/>
      <c r="AP63" s="284"/>
      <c r="AQ63" s="284"/>
      <c r="AR63" s="284"/>
      <c r="AS63" s="114"/>
      <c r="AV63" s="18"/>
      <c r="AW63" s="19"/>
      <c r="AY63" s="95">
        <f t="shared" ref="AY63" si="11">AH63</f>
        <v>0</v>
      </c>
      <c r="AZ63" s="41" t="e">
        <f>IF(AV62&lt;=#REF!,AH63,IF(AND(AV62&gt;=#REF!,AV62&lt;=#REF!),AH63*105/108,AH63))</f>
        <v>#REF!</v>
      </c>
      <c r="BA63" s="40"/>
      <c r="BB63" s="41">
        <f t="shared" ref="BB63" si="12">IF($AL63="賃金で算定",0,INT(AY63*$AL63/100))</f>
        <v>0</v>
      </c>
      <c r="BC63" s="41" t="e">
        <f>IF(AY63=AZ63,BB63,AZ63*$AL63/100)</f>
        <v>#REF!</v>
      </c>
      <c r="BL63" s="17" t="e">
        <f>IF(AY63=AZ63,0,1)</f>
        <v>#REF!</v>
      </c>
      <c r="BM63" s="17" t="e">
        <f>IF(BL63=1,AL63,"")</f>
        <v>#REF!</v>
      </c>
    </row>
    <row r="64" spans="2:74" ht="18.75" customHeight="1">
      <c r="B64" s="269"/>
      <c r="C64" s="270"/>
      <c r="D64" s="270"/>
      <c r="E64" s="270"/>
      <c r="F64" s="270"/>
      <c r="G64" s="270"/>
      <c r="H64" s="270"/>
      <c r="I64" s="271"/>
      <c r="J64" s="269"/>
      <c r="K64" s="270"/>
      <c r="L64" s="270"/>
      <c r="M64" s="270"/>
      <c r="N64" s="275"/>
      <c r="O64" s="185"/>
      <c r="P64" s="65" t="s">
        <v>65</v>
      </c>
      <c r="Q64" s="198"/>
      <c r="R64" s="65" t="s">
        <v>61</v>
      </c>
      <c r="S64" s="142"/>
      <c r="T64" s="277" t="s">
        <v>62</v>
      </c>
      <c r="U64" s="277"/>
      <c r="V64" s="278"/>
      <c r="W64" s="279"/>
      <c r="X64" s="279"/>
      <c r="Y64" s="188"/>
      <c r="Z64" s="189"/>
      <c r="AA64" s="190"/>
      <c r="AB64" s="190"/>
      <c r="AC64" s="188"/>
      <c r="AD64" s="189"/>
      <c r="AE64" s="190"/>
      <c r="AF64" s="190"/>
      <c r="AG64" s="191"/>
      <c r="AH64" s="257"/>
      <c r="AI64" s="258"/>
      <c r="AJ64" s="258"/>
      <c r="AK64" s="259"/>
      <c r="AL64" s="382"/>
      <c r="AM64" s="383"/>
      <c r="AN64" s="257"/>
      <c r="AO64" s="258"/>
      <c r="AP64" s="258"/>
      <c r="AQ64" s="258"/>
      <c r="AR64" s="258"/>
      <c r="AS64" s="115"/>
      <c r="AV64" s="18" t="str">
        <f>IF(OR(O64="",Q64=""),"", IF(O64&lt;20,DATE(O64+118,Q64,IF(S64="",1,S64)),DATE(O64+88,Q64,IF(S64="",1,S64))))</f>
        <v/>
      </c>
      <c r="AW64" s="19" t="e">
        <f>IF(AV64&lt;=#REF!,"昔",IF(AV64&lt;=#REF!,"上",IF(AV64&lt;=#REF!,"中","下")))</f>
        <v>#REF!</v>
      </c>
      <c r="AX64" s="8" t="e">
        <f>IF(AV64&lt;=#REF!,5,IF(AV64&lt;=#REF!,7,IF(AV64&lt;=#REF!,9,11)))</f>
        <v>#REF!</v>
      </c>
      <c r="AY64" s="66"/>
      <c r="AZ64" s="67"/>
      <c r="BA64" s="68">
        <f t="shared" ref="BA64" si="13">AN64</f>
        <v>0</v>
      </c>
      <c r="BB64" s="67"/>
      <c r="BC64" s="67"/>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75" customHeight="1">
      <c r="B65" s="272"/>
      <c r="C65" s="273"/>
      <c r="D65" s="273"/>
      <c r="E65" s="273"/>
      <c r="F65" s="273"/>
      <c r="G65" s="273"/>
      <c r="H65" s="273"/>
      <c r="I65" s="274"/>
      <c r="J65" s="272"/>
      <c r="K65" s="273"/>
      <c r="L65" s="273"/>
      <c r="M65" s="273"/>
      <c r="N65" s="276"/>
      <c r="O65" s="187"/>
      <c r="P65" s="16" t="s">
        <v>60</v>
      </c>
      <c r="Q65" s="199"/>
      <c r="R65" s="16" t="s">
        <v>61</v>
      </c>
      <c r="S65" s="197"/>
      <c r="T65" s="282" t="s">
        <v>64</v>
      </c>
      <c r="U65" s="282"/>
      <c r="V65" s="283"/>
      <c r="W65" s="284"/>
      <c r="X65" s="284"/>
      <c r="Y65" s="285"/>
      <c r="Z65" s="283"/>
      <c r="AA65" s="284"/>
      <c r="AB65" s="284"/>
      <c r="AC65" s="284"/>
      <c r="AD65" s="283"/>
      <c r="AE65" s="284"/>
      <c r="AF65" s="284"/>
      <c r="AG65" s="285"/>
      <c r="AH65" s="287">
        <f>V65+Z65-AD65</f>
        <v>0</v>
      </c>
      <c r="AI65" s="287"/>
      <c r="AJ65" s="287"/>
      <c r="AK65" s="288"/>
      <c r="AL65" s="384"/>
      <c r="AM65" s="385"/>
      <c r="AN65" s="283">
        <f>IF(AH65="","",ROUNDDOWN(AH65*AL64%,0))</f>
        <v>0</v>
      </c>
      <c r="AO65" s="284"/>
      <c r="AP65" s="284"/>
      <c r="AQ65" s="284"/>
      <c r="AR65" s="284"/>
      <c r="AS65" s="114"/>
      <c r="AV65" s="18"/>
      <c r="AW65" s="19"/>
      <c r="AY65" s="95">
        <f t="shared" ref="AY65" si="14">AH65</f>
        <v>0</v>
      </c>
      <c r="AZ65" s="41" t="e">
        <f>IF(AV64&lt;=#REF!,AH65,IF(AND(AV64&gt;=#REF!,AV64&lt;=#REF!),AH65*105/108,AH65))</f>
        <v>#REF!</v>
      </c>
      <c r="BA65" s="40"/>
      <c r="BB65" s="41">
        <f t="shared" ref="BB65" si="15">IF($AL65="賃金で算定",0,INT(AY65*$AL65/100))</f>
        <v>0</v>
      </c>
      <c r="BC65" s="41" t="e">
        <f>IF(AY65=AZ65,BB65,AZ65*$AL65/100)</f>
        <v>#REF!</v>
      </c>
      <c r="BL65" s="17" t="e">
        <f>IF(AY65=AZ65,0,1)</f>
        <v>#REF!</v>
      </c>
      <c r="BM65" s="17" t="e">
        <f>IF(BL65=1,AL65,"")</f>
        <v>#REF!</v>
      </c>
    </row>
    <row r="66" spans="2:74" ht="18.75" customHeight="1">
      <c r="B66" s="269"/>
      <c r="C66" s="270"/>
      <c r="D66" s="270"/>
      <c r="E66" s="270"/>
      <c r="F66" s="270"/>
      <c r="G66" s="270"/>
      <c r="H66" s="270"/>
      <c r="I66" s="271"/>
      <c r="J66" s="269"/>
      <c r="K66" s="270"/>
      <c r="L66" s="270"/>
      <c r="M66" s="270"/>
      <c r="N66" s="275"/>
      <c r="O66" s="185"/>
      <c r="P66" s="65" t="s">
        <v>65</v>
      </c>
      <c r="Q66" s="198"/>
      <c r="R66" s="65" t="s">
        <v>61</v>
      </c>
      <c r="S66" s="142"/>
      <c r="T66" s="277" t="s">
        <v>62</v>
      </c>
      <c r="U66" s="277"/>
      <c r="V66" s="278"/>
      <c r="W66" s="279"/>
      <c r="X66" s="279"/>
      <c r="Y66" s="192"/>
      <c r="Z66" s="193"/>
      <c r="AA66" s="194"/>
      <c r="AB66" s="194"/>
      <c r="AC66" s="192"/>
      <c r="AD66" s="193"/>
      <c r="AE66" s="194"/>
      <c r="AF66" s="194"/>
      <c r="AG66" s="195"/>
      <c r="AH66" s="257"/>
      <c r="AI66" s="258"/>
      <c r="AJ66" s="258"/>
      <c r="AK66" s="259"/>
      <c r="AL66" s="382"/>
      <c r="AM66" s="383"/>
      <c r="AN66" s="257"/>
      <c r="AO66" s="258"/>
      <c r="AP66" s="258"/>
      <c r="AQ66" s="258"/>
      <c r="AR66" s="258"/>
      <c r="AS66" s="115"/>
      <c r="AV66" s="18" t="str">
        <f>IF(OR(O66="",Q66=""),"", IF(O66&lt;20,DATE(O66+118,Q66,IF(S66="",1,S66)),DATE(O66+88,Q66,IF(S66="",1,S66))))</f>
        <v/>
      </c>
      <c r="AW66" s="19" t="e">
        <f>IF(AV66&lt;=#REF!,"昔",IF(AV66&lt;=#REF!,"上",IF(AV66&lt;=#REF!,"中","下")))</f>
        <v>#REF!</v>
      </c>
      <c r="AX66" s="8" t="e">
        <f>IF(AV66&lt;=#REF!,5,IF(AV66&lt;=#REF!,7,IF(AV66&lt;=#REF!,9,11)))</f>
        <v>#REF!</v>
      </c>
      <c r="AY66" s="66"/>
      <c r="AZ66" s="67"/>
      <c r="BA66" s="68">
        <f t="shared" ref="BA66" si="16">AN66</f>
        <v>0</v>
      </c>
      <c r="BB66" s="67"/>
      <c r="BC66" s="67"/>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75" customHeight="1">
      <c r="B67" s="272"/>
      <c r="C67" s="273"/>
      <c r="D67" s="273"/>
      <c r="E67" s="273"/>
      <c r="F67" s="273"/>
      <c r="G67" s="273"/>
      <c r="H67" s="273"/>
      <c r="I67" s="274"/>
      <c r="J67" s="272"/>
      <c r="K67" s="273"/>
      <c r="L67" s="273"/>
      <c r="M67" s="273"/>
      <c r="N67" s="276"/>
      <c r="O67" s="187"/>
      <c r="P67" s="16" t="s">
        <v>60</v>
      </c>
      <c r="Q67" s="199"/>
      <c r="R67" s="16" t="s">
        <v>61</v>
      </c>
      <c r="S67" s="197"/>
      <c r="T67" s="282" t="s">
        <v>64</v>
      </c>
      <c r="U67" s="282"/>
      <c r="V67" s="283"/>
      <c r="W67" s="284"/>
      <c r="X67" s="284"/>
      <c r="Y67" s="285"/>
      <c r="Z67" s="286"/>
      <c r="AA67" s="287"/>
      <c r="AB67" s="287"/>
      <c r="AC67" s="287"/>
      <c r="AD67" s="286"/>
      <c r="AE67" s="287"/>
      <c r="AF67" s="287"/>
      <c r="AG67" s="288"/>
      <c r="AH67" s="287">
        <f>V67+Z67-AD67</f>
        <v>0</v>
      </c>
      <c r="AI67" s="287"/>
      <c r="AJ67" s="287"/>
      <c r="AK67" s="288"/>
      <c r="AL67" s="384"/>
      <c r="AM67" s="385"/>
      <c r="AN67" s="283">
        <f>IF(AH67="","",ROUNDDOWN(AH67*AL66%,0))</f>
        <v>0</v>
      </c>
      <c r="AO67" s="284"/>
      <c r="AP67" s="284"/>
      <c r="AQ67" s="284"/>
      <c r="AR67" s="284"/>
      <c r="AS67" s="114"/>
      <c r="AV67" s="18"/>
      <c r="AW67" s="19"/>
      <c r="AY67" s="95">
        <f t="shared" ref="AY67" si="17">AH67</f>
        <v>0</v>
      </c>
      <c r="AZ67" s="41" t="e">
        <f>IF(AV66&lt;=#REF!,AH67,IF(AND(AV66&gt;=#REF!,AV66&lt;=#REF!),AH67*105/108,AH67))</f>
        <v>#REF!</v>
      </c>
      <c r="BA67" s="40"/>
      <c r="BB67" s="41">
        <f t="shared" ref="BB67" si="18">IF($AL67="賃金で算定",0,INT(AY67*$AL67/100))</f>
        <v>0</v>
      </c>
      <c r="BC67" s="41" t="e">
        <f>IF(AY67=AZ67,BB67,AZ67*$AL67/100)</f>
        <v>#REF!</v>
      </c>
      <c r="BL67" s="17" t="e">
        <f>IF(AY67=AZ67,0,1)</f>
        <v>#REF!</v>
      </c>
      <c r="BM67" s="17" t="e">
        <f>IF(BL67=1,AL67,"")</f>
        <v>#REF!</v>
      </c>
    </row>
    <row r="68" spans="2:74" ht="18.75" customHeight="1">
      <c r="B68" s="269"/>
      <c r="C68" s="270"/>
      <c r="D68" s="270"/>
      <c r="E68" s="270"/>
      <c r="F68" s="270"/>
      <c r="G68" s="270"/>
      <c r="H68" s="270"/>
      <c r="I68" s="271"/>
      <c r="J68" s="269"/>
      <c r="K68" s="270"/>
      <c r="L68" s="270"/>
      <c r="M68" s="270"/>
      <c r="N68" s="275"/>
      <c r="O68" s="185"/>
      <c r="P68" s="65" t="s">
        <v>65</v>
      </c>
      <c r="Q68" s="198"/>
      <c r="R68" s="65" t="s">
        <v>61</v>
      </c>
      <c r="S68" s="142"/>
      <c r="T68" s="277" t="s">
        <v>62</v>
      </c>
      <c r="U68" s="277"/>
      <c r="V68" s="278"/>
      <c r="W68" s="279"/>
      <c r="X68" s="279"/>
      <c r="Y68" s="188"/>
      <c r="Z68" s="189"/>
      <c r="AA68" s="190"/>
      <c r="AB68" s="190"/>
      <c r="AC68" s="188"/>
      <c r="AD68" s="189"/>
      <c r="AE68" s="190"/>
      <c r="AF68" s="190"/>
      <c r="AG68" s="191"/>
      <c r="AH68" s="257"/>
      <c r="AI68" s="258"/>
      <c r="AJ68" s="258"/>
      <c r="AK68" s="259"/>
      <c r="AL68" s="382"/>
      <c r="AM68" s="383"/>
      <c r="AN68" s="257"/>
      <c r="AO68" s="258"/>
      <c r="AP68" s="258"/>
      <c r="AQ68" s="258"/>
      <c r="AR68" s="258"/>
      <c r="AS68" s="115"/>
      <c r="AV68" s="18" t="str">
        <f>IF(OR(O68="",Q68=""),"", IF(O68&lt;20,DATE(O68+118,Q68,IF(S68="",1,S68)),DATE(O68+88,Q68,IF(S68="",1,S68))))</f>
        <v/>
      </c>
      <c r="AW68" s="19" t="e">
        <f>IF(AV68&lt;=#REF!,"昔",IF(AV68&lt;=#REF!,"上",IF(AV68&lt;=#REF!,"中","下")))</f>
        <v>#REF!</v>
      </c>
      <c r="AX68" s="8" t="e">
        <f>IF(AV68&lt;=#REF!,5,IF(AV68&lt;=#REF!,7,IF(AV68&lt;=#REF!,9,11)))</f>
        <v>#REF!</v>
      </c>
      <c r="AY68" s="66"/>
      <c r="AZ68" s="67"/>
      <c r="BA68" s="68">
        <f t="shared" ref="BA68" si="19">AN68</f>
        <v>0</v>
      </c>
      <c r="BB68" s="67"/>
      <c r="BC68" s="67"/>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75" customHeight="1">
      <c r="B69" s="272"/>
      <c r="C69" s="273"/>
      <c r="D69" s="273"/>
      <c r="E69" s="273"/>
      <c r="F69" s="273"/>
      <c r="G69" s="273"/>
      <c r="H69" s="273"/>
      <c r="I69" s="274"/>
      <c r="J69" s="272"/>
      <c r="K69" s="273"/>
      <c r="L69" s="273"/>
      <c r="M69" s="273"/>
      <c r="N69" s="276"/>
      <c r="O69" s="187"/>
      <c r="P69" s="16" t="s">
        <v>60</v>
      </c>
      <c r="Q69" s="199"/>
      <c r="R69" s="16" t="s">
        <v>61</v>
      </c>
      <c r="S69" s="197"/>
      <c r="T69" s="282" t="s">
        <v>64</v>
      </c>
      <c r="U69" s="282"/>
      <c r="V69" s="283"/>
      <c r="W69" s="284"/>
      <c r="X69" s="284"/>
      <c r="Y69" s="285"/>
      <c r="Z69" s="283"/>
      <c r="AA69" s="284"/>
      <c r="AB69" s="284"/>
      <c r="AC69" s="284"/>
      <c r="AD69" s="286"/>
      <c r="AE69" s="287"/>
      <c r="AF69" s="287"/>
      <c r="AG69" s="288"/>
      <c r="AH69" s="287">
        <f>V69+Z69-AD69</f>
        <v>0</v>
      </c>
      <c r="AI69" s="287"/>
      <c r="AJ69" s="287"/>
      <c r="AK69" s="288"/>
      <c r="AL69" s="384"/>
      <c r="AM69" s="385"/>
      <c r="AN69" s="283">
        <f>IF(AH69="","",ROUNDDOWN(AH69*AL68%,0))</f>
        <v>0</v>
      </c>
      <c r="AO69" s="284"/>
      <c r="AP69" s="284"/>
      <c r="AQ69" s="284"/>
      <c r="AR69" s="284"/>
      <c r="AS69" s="114"/>
      <c r="AV69" s="18"/>
      <c r="AW69" s="19"/>
      <c r="AY69" s="95">
        <f t="shared" ref="AY69" si="20">AH69</f>
        <v>0</v>
      </c>
      <c r="AZ69" s="41" t="e">
        <f>IF(AV68&lt;=#REF!,AH69,IF(AND(AV68&gt;=#REF!,AV68&lt;=#REF!),AH69*105/108,AH69))</f>
        <v>#REF!</v>
      </c>
      <c r="BA69" s="40"/>
      <c r="BB69" s="41">
        <f t="shared" ref="BB69" si="21">IF($AL69="賃金で算定",0,INT(AY69*$AL69/100))</f>
        <v>0</v>
      </c>
      <c r="BC69" s="41" t="e">
        <f>IF(AY69=AZ69,BB69,AZ69*$AL69/100)</f>
        <v>#REF!</v>
      </c>
      <c r="BL69" s="17" t="e">
        <f>IF(AY69=AZ69,0,1)</f>
        <v>#REF!</v>
      </c>
      <c r="BM69" s="17" t="e">
        <f>IF(BL69=1,AL69,"")</f>
        <v>#REF!</v>
      </c>
    </row>
    <row r="70" spans="2:74" ht="18.75" customHeight="1">
      <c r="B70" s="269"/>
      <c r="C70" s="270"/>
      <c r="D70" s="270"/>
      <c r="E70" s="270"/>
      <c r="F70" s="270"/>
      <c r="G70" s="270"/>
      <c r="H70" s="270"/>
      <c r="I70" s="271"/>
      <c r="J70" s="269"/>
      <c r="K70" s="270"/>
      <c r="L70" s="270"/>
      <c r="M70" s="270"/>
      <c r="N70" s="275"/>
      <c r="O70" s="185"/>
      <c r="P70" s="65" t="s">
        <v>65</v>
      </c>
      <c r="Q70" s="198"/>
      <c r="R70" s="65" t="s">
        <v>61</v>
      </c>
      <c r="S70" s="142"/>
      <c r="T70" s="277" t="s">
        <v>62</v>
      </c>
      <c r="U70" s="277"/>
      <c r="V70" s="278"/>
      <c r="W70" s="279"/>
      <c r="X70" s="279"/>
      <c r="Y70" s="138"/>
      <c r="Z70" s="189"/>
      <c r="AA70" s="190"/>
      <c r="AB70" s="190"/>
      <c r="AC70" s="188"/>
      <c r="AD70" s="189"/>
      <c r="AE70" s="190"/>
      <c r="AF70" s="190"/>
      <c r="AG70" s="191"/>
      <c r="AH70" s="257"/>
      <c r="AI70" s="258"/>
      <c r="AJ70" s="258"/>
      <c r="AK70" s="259"/>
      <c r="AL70" s="382"/>
      <c r="AM70" s="383"/>
      <c r="AN70" s="280"/>
      <c r="AO70" s="281"/>
      <c r="AP70" s="281"/>
      <c r="AQ70" s="281"/>
      <c r="AR70" s="281"/>
      <c r="AS70" s="115"/>
      <c r="AV70" s="18" t="str">
        <f>IF(OR(O70="",Q70=""),"", IF(O70&lt;20,DATE(O70+118,Q70,IF(S70="",1,S70)),DATE(O70+88,Q70,IF(S70="",1,S70))))</f>
        <v/>
      </c>
      <c r="AW70" s="19" t="e">
        <f>IF(AV70&lt;=#REF!,"昔",IF(AV70&lt;=#REF!,"上",IF(AV70&lt;=#REF!,"中","下")))</f>
        <v>#REF!</v>
      </c>
      <c r="AX70" s="8" t="e">
        <f>IF(AV70&lt;=#REF!,5,IF(AV70&lt;=#REF!,7,IF(AV70&lt;=#REF!,9,11)))</f>
        <v>#REF!</v>
      </c>
      <c r="AY70" s="66"/>
      <c r="AZ70" s="67"/>
      <c r="BA70" s="68">
        <f t="shared" ref="BA70" si="22">AN70</f>
        <v>0</v>
      </c>
      <c r="BB70" s="67"/>
      <c r="BC70" s="67"/>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75" customHeight="1">
      <c r="B71" s="272"/>
      <c r="C71" s="273"/>
      <c r="D71" s="273"/>
      <c r="E71" s="273"/>
      <c r="F71" s="273"/>
      <c r="G71" s="273"/>
      <c r="H71" s="273"/>
      <c r="I71" s="274"/>
      <c r="J71" s="272"/>
      <c r="K71" s="273"/>
      <c r="L71" s="273"/>
      <c r="M71" s="273"/>
      <c r="N71" s="276"/>
      <c r="O71" s="187"/>
      <c r="P71" s="16" t="s">
        <v>60</v>
      </c>
      <c r="Q71" s="199"/>
      <c r="R71" s="16" t="s">
        <v>61</v>
      </c>
      <c r="S71" s="197"/>
      <c r="T71" s="282" t="s">
        <v>64</v>
      </c>
      <c r="U71" s="282"/>
      <c r="V71" s="283"/>
      <c r="W71" s="284"/>
      <c r="X71" s="284"/>
      <c r="Y71" s="285"/>
      <c r="Z71" s="283"/>
      <c r="AA71" s="284"/>
      <c r="AB71" s="284"/>
      <c r="AC71" s="284"/>
      <c r="AD71" s="286"/>
      <c r="AE71" s="287"/>
      <c r="AF71" s="287"/>
      <c r="AG71" s="288"/>
      <c r="AH71" s="287">
        <f>V71+Z71-AD71</f>
        <v>0</v>
      </c>
      <c r="AI71" s="287"/>
      <c r="AJ71" s="287"/>
      <c r="AK71" s="288"/>
      <c r="AL71" s="384"/>
      <c r="AM71" s="385"/>
      <c r="AN71" s="283">
        <f>IF(AH71="","",ROUNDDOWN(AH71*AL70%,0))</f>
        <v>0</v>
      </c>
      <c r="AO71" s="284"/>
      <c r="AP71" s="284"/>
      <c r="AQ71" s="284"/>
      <c r="AR71" s="284"/>
      <c r="AS71" s="114"/>
      <c r="AV71" s="18"/>
      <c r="AW71" s="19"/>
      <c r="AY71" s="95">
        <f t="shared" ref="AY71" si="23">AH71</f>
        <v>0</v>
      </c>
      <c r="AZ71" s="41" t="e">
        <f>IF(AV70&lt;=#REF!,AH71,IF(AND(AV70&gt;=#REF!,AV70&lt;=#REF!),AH71*105/108,AH71))</f>
        <v>#REF!</v>
      </c>
      <c r="BA71" s="40"/>
      <c r="BB71" s="41">
        <f t="shared" ref="BB71" si="24">IF($AL71="賃金で算定",0,INT(AY71*$AL71/100))</f>
        <v>0</v>
      </c>
      <c r="BC71" s="41" t="e">
        <f>IF(AY71=AZ71,BB71,AZ71*$AL71/100)</f>
        <v>#REF!</v>
      </c>
      <c r="BL71" s="17" t="e">
        <f>IF(AY71=AZ71,0,1)</f>
        <v>#REF!</v>
      </c>
      <c r="BM71" s="17" t="e">
        <f>IF(BL71=1,AL71,"")</f>
        <v>#REF!</v>
      </c>
    </row>
    <row r="72" spans="2:74" ht="18.75" customHeight="1">
      <c r="B72" s="269"/>
      <c r="C72" s="270"/>
      <c r="D72" s="270"/>
      <c r="E72" s="270"/>
      <c r="F72" s="270"/>
      <c r="G72" s="270"/>
      <c r="H72" s="270"/>
      <c r="I72" s="271"/>
      <c r="J72" s="269"/>
      <c r="K72" s="270"/>
      <c r="L72" s="270"/>
      <c r="M72" s="270"/>
      <c r="N72" s="275"/>
      <c r="O72" s="185"/>
      <c r="P72" s="65" t="s">
        <v>65</v>
      </c>
      <c r="Q72" s="198"/>
      <c r="R72" s="65" t="s">
        <v>61</v>
      </c>
      <c r="S72" s="142"/>
      <c r="T72" s="277" t="s">
        <v>62</v>
      </c>
      <c r="U72" s="277"/>
      <c r="V72" s="278"/>
      <c r="W72" s="279"/>
      <c r="X72" s="279"/>
      <c r="Y72" s="138"/>
      <c r="Z72" s="189"/>
      <c r="AA72" s="190"/>
      <c r="AB72" s="190"/>
      <c r="AC72" s="188"/>
      <c r="AD72" s="189"/>
      <c r="AE72" s="190"/>
      <c r="AF72" s="190"/>
      <c r="AG72" s="191"/>
      <c r="AH72" s="257"/>
      <c r="AI72" s="258"/>
      <c r="AJ72" s="258"/>
      <c r="AK72" s="259"/>
      <c r="AL72" s="382"/>
      <c r="AM72" s="383"/>
      <c r="AN72" s="280"/>
      <c r="AO72" s="281"/>
      <c r="AP72" s="281"/>
      <c r="AQ72" s="281"/>
      <c r="AR72" s="281"/>
      <c r="AS72" s="115"/>
      <c r="AV72" s="18" t="str">
        <f>IF(OR(O72="",Q72=""),"", IF(O72&lt;20,DATE(O72+118,Q72,IF(S72="",1,S72)),DATE(O72+88,Q72,IF(S72="",1,S72))))</f>
        <v/>
      </c>
      <c r="AW72" s="19" t="e">
        <f>IF(AV72&lt;=#REF!,"昔",IF(AV72&lt;=#REF!,"上",IF(AV72&lt;=#REF!,"中","下")))</f>
        <v>#REF!</v>
      </c>
      <c r="AX72" s="8" t="e">
        <f>IF(AV72&lt;=#REF!,5,IF(AV72&lt;=#REF!,7,IF(AV72&lt;=#REF!,9,11)))</f>
        <v>#REF!</v>
      </c>
      <c r="AY72" s="66"/>
      <c r="AZ72" s="67"/>
      <c r="BA72" s="68">
        <f t="shared" ref="BA72" si="25">AN72</f>
        <v>0</v>
      </c>
      <c r="BB72" s="67"/>
      <c r="BC72" s="67"/>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75" customHeight="1">
      <c r="B73" s="272"/>
      <c r="C73" s="273"/>
      <c r="D73" s="273"/>
      <c r="E73" s="273"/>
      <c r="F73" s="273"/>
      <c r="G73" s="273"/>
      <c r="H73" s="273"/>
      <c r="I73" s="274"/>
      <c r="J73" s="272"/>
      <c r="K73" s="273"/>
      <c r="L73" s="273"/>
      <c r="M73" s="273"/>
      <c r="N73" s="276"/>
      <c r="O73" s="187"/>
      <c r="P73" s="16" t="s">
        <v>60</v>
      </c>
      <c r="Q73" s="199"/>
      <c r="R73" s="16" t="s">
        <v>61</v>
      </c>
      <c r="S73" s="197"/>
      <c r="T73" s="282" t="s">
        <v>64</v>
      </c>
      <c r="U73" s="282"/>
      <c r="V73" s="283"/>
      <c r="W73" s="284"/>
      <c r="X73" s="284"/>
      <c r="Y73" s="285"/>
      <c r="Z73" s="283"/>
      <c r="AA73" s="284"/>
      <c r="AB73" s="284"/>
      <c r="AC73" s="284"/>
      <c r="AD73" s="286"/>
      <c r="AE73" s="287"/>
      <c r="AF73" s="287"/>
      <c r="AG73" s="288"/>
      <c r="AH73" s="287">
        <f>V73+Z73-AD73</f>
        <v>0</v>
      </c>
      <c r="AI73" s="287"/>
      <c r="AJ73" s="287"/>
      <c r="AK73" s="288"/>
      <c r="AL73" s="384"/>
      <c r="AM73" s="385"/>
      <c r="AN73" s="283">
        <f>IF(AH73="","",ROUNDDOWN(AH73*AL72%,0))</f>
        <v>0</v>
      </c>
      <c r="AO73" s="284"/>
      <c r="AP73" s="284"/>
      <c r="AQ73" s="284"/>
      <c r="AR73" s="284"/>
      <c r="AS73" s="114"/>
      <c r="AV73" s="18"/>
      <c r="AW73" s="19"/>
      <c r="AY73" s="95">
        <f t="shared" ref="AY73" si="26">AH73</f>
        <v>0</v>
      </c>
      <c r="AZ73" s="41" t="e">
        <f>IF(AV72&lt;=#REF!,AH73,IF(AND(AV72&gt;=#REF!,AV72&lt;=#REF!),AH73*105/108,AH73))</f>
        <v>#REF!</v>
      </c>
      <c r="BA73" s="40"/>
      <c r="BB73" s="41">
        <f t="shared" ref="BB73" si="27">IF($AL73="賃金で算定",0,INT(AY73*$AL73/100))</f>
        <v>0</v>
      </c>
      <c r="BC73" s="41" t="e">
        <f>IF(AY73=AZ73,BB73,AZ73*$AL73/100)</f>
        <v>#REF!</v>
      </c>
      <c r="BL73" s="17" t="e">
        <f>IF(AY73=AZ73,0,1)</f>
        <v>#REF!</v>
      </c>
      <c r="BM73" s="17" t="e">
        <f>IF(BL73=1,AL73,"")</f>
        <v>#REF!</v>
      </c>
    </row>
    <row r="74" spans="2:74" ht="18.75" customHeight="1">
      <c r="B74" s="269"/>
      <c r="C74" s="270"/>
      <c r="D74" s="270"/>
      <c r="E74" s="270"/>
      <c r="F74" s="270"/>
      <c r="G74" s="270"/>
      <c r="H74" s="270"/>
      <c r="I74" s="271"/>
      <c r="J74" s="269"/>
      <c r="K74" s="270"/>
      <c r="L74" s="270"/>
      <c r="M74" s="270"/>
      <c r="N74" s="275"/>
      <c r="O74" s="185"/>
      <c r="P74" s="65" t="s">
        <v>65</v>
      </c>
      <c r="Q74" s="198"/>
      <c r="R74" s="65" t="s">
        <v>61</v>
      </c>
      <c r="S74" s="142"/>
      <c r="T74" s="277" t="s">
        <v>62</v>
      </c>
      <c r="U74" s="277"/>
      <c r="V74" s="278"/>
      <c r="W74" s="279"/>
      <c r="X74" s="279"/>
      <c r="Y74" s="138"/>
      <c r="Z74" s="189"/>
      <c r="AA74" s="190"/>
      <c r="AB74" s="190"/>
      <c r="AC74" s="188"/>
      <c r="AD74" s="189"/>
      <c r="AE74" s="190"/>
      <c r="AF74" s="190"/>
      <c r="AG74" s="191"/>
      <c r="AH74" s="257"/>
      <c r="AI74" s="258"/>
      <c r="AJ74" s="258"/>
      <c r="AK74" s="259"/>
      <c r="AL74" s="382"/>
      <c r="AM74" s="383"/>
      <c r="AN74" s="280"/>
      <c r="AO74" s="281"/>
      <c r="AP74" s="281"/>
      <c r="AQ74" s="281"/>
      <c r="AR74" s="281"/>
      <c r="AS74" s="115"/>
      <c r="AV74" s="18" t="str">
        <f>IF(OR(O74="",Q74=""),"", IF(O74&lt;20,DATE(O74+118,Q74,IF(S74="",1,S74)),DATE(O74+88,Q74,IF(S74="",1,S74))))</f>
        <v/>
      </c>
      <c r="AW74" s="19" t="e">
        <f>IF(AV74&lt;=#REF!,"昔",IF(AV74&lt;=#REF!,"上",IF(AV74&lt;=#REF!,"中","下")))</f>
        <v>#REF!</v>
      </c>
      <c r="AX74" s="8" t="e">
        <f>IF(AV74&lt;=#REF!,5,IF(AV74&lt;=#REF!,7,IF(AV74&lt;=#REF!,9,11)))</f>
        <v>#REF!</v>
      </c>
      <c r="AY74" s="66"/>
      <c r="AZ74" s="67"/>
      <c r="BA74" s="68">
        <f t="shared" ref="BA74" si="28">AN74</f>
        <v>0</v>
      </c>
      <c r="BB74" s="67"/>
      <c r="BC74" s="67"/>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75" customHeight="1">
      <c r="B75" s="272"/>
      <c r="C75" s="273"/>
      <c r="D75" s="273"/>
      <c r="E75" s="273"/>
      <c r="F75" s="273"/>
      <c r="G75" s="273"/>
      <c r="H75" s="273"/>
      <c r="I75" s="274"/>
      <c r="J75" s="272"/>
      <c r="K75" s="273"/>
      <c r="L75" s="273"/>
      <c r="M75" s="273"/>
      <c r="N75" s="276"/>
      <c r="O75" s="187"/>
      <c r="P75" s="16" t="s">
        <v>60</v>
      </c>
      <c r="Q75" s="199"/>
      <c r="R75" s="16" t="s">
        <v>61</v>
      </c>
      <c r="S75" s="197"/>
      <c r="T75" s="282" t="s">
        <v>64</v>
      </c>
      <c r="U75" s="282"/>
      <c r="V75" s="283"/>
      <c r="W75" s="284"/>
      <c r="X75" s="284"/>
      <c r="Y75" s="285"/>
      <c r="Z75" s="283"/>
      <c r="AA75" s="284"/>
      <c r="AB75" s="284"/>
      <c r="AC75" s="284"/>
      <c r="AD75" s="286"/>
      <c r="AE75" s="287"/>
      <c r="AF75" s="287"/>
      <c r="AG75" s="288"/>
      <c r="AH75" s="287">
        <f>V75+Z75-AD75</f>
        <v>0</v>
      </c>
      <c r="AI75" s="287"/>
      <c r="AJ75" s="287"/>
      <c r="AK75" s="288"/>
      <c r="AL75" s="384"/>
      <c r="AM75" s="385"/>
      <c r="AN75" s="283">
        <f>IF(AH75="","",ROUNDDOWN(AH75*AL74%,0))</f>
        <v>0</v>
      </c>
      <c r="AO75" s="284"/>
      <c r="AP75" s="284"/>
      <c r="AQ75" s="284"/>
      <c r="AR75" s="284"/>
      <c r="AS75" s="114"/>
      <c r="AV75" s="18"/>
      <c r="AW75" s="19"/>
      <c r="AY75" s="95">
        <f t="shared" ref="AY75" si="29">AH75</f>
        <v>0</v>
      </c>
      <c r="AZ75" s="41" t="e">
        <f>IF(AV74&lt;=#REF!,AH75,IF(AND(AV74&gt;=#REF!,AV74&lt;=#REF!),AH75*105/108,AH75))</f>
        <v>#REF!</v>
      </c>
      <c r="BA75" s="40"/>
      <c r="BB75" s="41">
        <f t="shared" ref="BB75" si="30">IF($AL75="賃金で算定",0,INT(AY75*$AL75/100))</f>
        <v>0</v>
      </c>
      <c r="BC75" s="41" t="e">
        <f>IF(AY75=AZ75,BB75,AZ75*$AL75/100)</f>
        <v>#REF!</v>
      </c>
      <c r="BL75" s="17" t="e">
        <f>IF(AY75=AZ75,0,1)</f>
        <v>#REF!</v>
      </c>
      <c r="BM75" s="17" t="e">
        <f>IF(BL75=1,AL75,"")</f>
        <v>#REF!</v>
      </c>
    </row>
    <row r="76" spans="2:74" ht="18.75" customHeight="1">
      <c r="B76" s="269"/>
      <c r="C76" s="270"/>
      <c r="D76" s="270"/>
      <c r="E76" s="270"/>
      <c r="F76" s="270"/>
      <c r="G76" s="270"/>
      <c r="H76" s="270"/>
      <c r="I76" s="271"/>
      <c r="J76" s="269"/>
      <c r="K76" s="270"/>
      <c r="L76" s="270"/>
      <c r="M76" s="270"/>
      <c r="N76" s="275"/>
      <c r="O76" s="185"/>
      <c r="P76" s="65" t="s">
        <v>65</v>
      </c>
      <c r="Q76" s="198"/>
      <c r="R76" s="65" t="s">
        <v>61</v>
      </c>
      <c r="S76" s="142"/>
      <c r="T76" s="277" t="s">
        <v>62</v>
      </c>
      <c r="U76" s="277"/>
      <c r="V76" s="278"/>
      <c r="W76" s="279"/>
      <c r="X76" s="279"/>
      <c r="Y76" s="138"/>
      <c r="Z76" s="189"/>
      <c r="AA76" s="190"/>
      <c r="AB76" s="190"/>
      <c r="AC76" s="188"/>
      <c r="AD76" s="189"/>
      <c r="AE76" s="190"/>
      <c r="AF76" s="190"/>
      <c r="AG76" s="191"/>
      <c r="AH76" s="257"/>
      <c r="AI76" s="258"/>
      <c r="AJ76" s="258"/>
      <c r="AK76" s="259"/>
      <c r="AL76" s="382"/>
      <c r="AM76" s="383"/>
      <c r="AN76" s="280"/>
      <c r="AO76" s="281"/>
      <c r="AP76" s="281"/>
      <c r="AQ76" s="281"/>
      <c r="AR76" s="281"/>
      <c r="AS76" s="115"/>
      <c r="AV76" s="18" t="str">
        <f>IF(OR(O76="",Q76=""),"", IF(O76&lt;20,DATE(O76+118,Q76,IF(S76="",1,S76)),DATE(O76+88,Q76,IF(S76="",1,S76))))</f>
        <v/>
      </c>
      <c r="AW76" s="19" t="e">
        <f>IF(AV76&lt;=#REF!,"昔",IF(AV76&lt;=#REF!,"上",IF(AV76&lt;=#REF!,"中","下")))</f>
        <v>#REF!</v>
      </c>
      <c r="AX76" s="8" t="e">
        <f>IF(AV76&lt;=#REF!,5,IF(AV76&lt;=#REF!,7,IF(AV76&lt;=#REF!,9,11)))</f>
        <v>#REF!</v>
      </c>
      <c r="AY76" s="66"/>
      <c r="AZ76" s="67"/>
      <c r="BA76" s="68">
        <f t="shared" ref="BA76" si="31">AN76</f>
        <v>0</v>
      </c>
      <c r="BB76" s="67"/>
      <c r="BC76" s="67"/>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75" customHeight="1">
      <c r="B77" s="272"/>
      <c r="C77" s="273"/>
      <c r="D77" s="273"/>
      <c r="E77" s="273"/>
      <c r="F77" s="273"/>
      <c r="G77" s="273"/>
      <c r="H77" s="273"/>
      <c r="I77" s="274"/>
      <c r="J77" s="272"/>
      <c r="K77" s="273"/>
      <c r="L77" s="273"/>
      <c r="M77" s="273"/>
      <c r="N77" s="276"/>
      <c r="O77" s="187"/>
      <c r="P77" s="16" t="s">
        <v>60</v>
      </c>
      <c r="Q77" s="199"/>
      <c r="R77" s="16" t="s">
        <v>61</v>
      </c>
      <c r="S77" s="197"/>
      <c r="T77" s="282" t="s">
        <v>64</v>
      </c>
      <c r="U77" s="282"/>
      <c r="V77" s="283"/>
      <c r="W77" s="284"/>
      <c r="X77" s="284"/>
      <c r="Y77" s="285"/>
      <c r="Z77" s="283"/>
      <c r="AA77" s="284"/>
      <c r="AB77" s="284"/>
      <c r="AC77" s="284"/>
      <c r="AD77" s="286"/>
      <c r="AE77" s="287"/>
      <c r="AF77" s="287"/>
      <c r="AG77" s="288"/>
      <c r="AH77" s="287"/>
      <c r="AI77" s="287"/>
      <c r="AJ77" s="287"/>
      <c r="AK77" s="288"/>
      <c r="AL77" s="384"/>
      <c r="AM77" s="385"/>
      <c r="AN77" s="283" t="str">
        <f>IF(AH77="","",ROUNDDOWN(AH77*AL76%,0))</f>
        <v/>
      </c>
      <c r="AO77" s="284"/>
      <c r="AP77" s="284"/>
      <c r="AQ77" s="284"/>
      <c r="AR77" s="284"/>
      <c r="AS77" s="114"/>
      <c r="AV77" s="18"/>
      <c r="AW77" s="19"/>
      <c r="AY77" s="95">
        <f t="shared" ref="AY77" si="32">AH77</f>
        <v>0</v>
      </c>
      <c r="AZ77" s="41" t="e">
        <f>IF(AV76&lt;=#REF!,AH77,IF(AND(AV76&gt;=#REF!,AV76&lt;=#REF!),AH77*105/108,AH77))</f>
        <v>#REF!</v>
      </c>
      <c r="BA77" s="40"/>
      <c r="BB77" s="41">
        <f t="shared" ref="BB77" si="33">IF($AL77="賃金で算定",0,INT(AY77*$AL77/100))</f>
        <v>0</v>
      </c>
      <c r="BC77" s="41" t="e">
        <f>IF(AY77=AZ77,BB77,AZ77*$AL77/100)</f>
        <v>#REF!</v>
      </c>
      <c r="BL77" s="17" t="e">
        <f>IF(AY77=AZ77,0,1)</f>
        <v>#REF!</v>
      </c>
      <c r="BM77" s="17" t="e">
        <f>IF(BL77=1,AL77,"")</f>
        <v>#REF!</v>
      </c>
    </row>
    <row r="78" spans="2:74" ht="16.5" customHeight="1">
      <c r="B78" s="239" t="s">
        <v>66</v>
      </c>
      <c r="C78" s="240"/>
      <c r="D78" s="240"/>
      <c r="E78" s="241"/>
      <c r="F78" s="248"/>
      <c r="G78" s="249"/>
      <c r="H78" s="249"/>
      <c r="I78" s="249"/>
      <c r="J78" s="249"/>
      <c r="K78" s="249"/>
      <c r="L78" s="249"/>
      <c r="M78" s="249"/>
      <c r="N78" s="250"/>
      <c r="O78" s="239" t="s">
        <v>67</v>
      </c>
      <c r="P78" s="240"/>
      <c r="Q78" s="240"/>
      <c r="R78" s="240"/>
      <c r="S78" s="240"/>
      <c r="T78" s="240"/>
      <c r="U78" s="241"/>
      <c r="V78" s="109"/>
      <c r="W78" s="110"/>
      <c r="X78" s="110"/>
      <c r="Y78" s="111"/>
      <c r="Z78" s="117"/>
      <c r="AA78" s="118"/>
      <c r="AB78" s="118"/>
      <c r="AC78" s="119"/>
      <c r="AD78" s="126"/>
      <c r="AE78" s="127"/>
      <c r="AF78" s="127"/>
      <c r="AG78" s="128"/>
      <c r="AH78" s="257"/>
      <c r="AI78" s="258"/>
      <c r="AJ78" s="258"/>
      <c r="AK78" s="259"/>
      <c r="AL78" s="263"/>
      <c r="AM78" s="264"/>
      <c r="AN78" s="257"/>
      <c r="AO78" s="258"/>
      <c r="AP78" s="258"/>
      <c r="AQ78" s="258"/>
      <c r="AR78" s="258"/>
      <c r="AS78" s="111"/>
      <c r="AW78" s="19"/>
      <c r="AY78" s="66"/>
      <c r="AZ78" s="76"/>
      <c r="BA78" s="77">
        <f>BA60+BA62+BA64+BA66+BA68+BA70+BA72+BA74+BA76</f>
        <v>0</v>
      </c>
      <c r="BB78" s="68">
        <f>BB61+BB63+BB65+BB67+BB69+BB71+BB73+BB75+BB77</f>
        <v>0</v>
      </c>
      <c r="BC78" s="68">
        <f>SUMIF(BL61:BL77,0,BC61:BC77)+ROUNDDOWN(ROUNDDOWN(BL78*105/108,0)*BM78/100,0)</f>
        <v>0</v>
      </c>
      <c r="BL78" s="17">
        <f>SUMIF(BL61:BL77,1,AH61:AK77)</f>
        <v>0</v>
      </c>
      <c r="BM78" s="17">
        <f>IF(COUNT(BM61:BM77)=0,0,SUM(BM61:BM77)/COUNT(BM61:BM77))</f>
        <v>0</v>
      </c>
      <c r="BV78" s="3"/>
    </row>
    <row r="79" spans="2:74" ht="17.100000000000001" customHeight="1">
      <c r="B79" s="242"/>
      <c r="C79" s="243"/>
      <c r="D79" s="243"/>
      <c r="E79" s="244"/>
      <c r="F79" s="251"/>
      <c r="G79" s="252"/>
      <c r="H79" s="252"/>
      <c r="I79" s="252"/>
      <c r="J79" s="252"/>
      <c r="K79" s="252"/>
      <c r="L79" s="252"/>
      <c r="M79" s="252"/>
      <c r="N79" s="253"/>
      <c r="O79" s="242"/>
      <c r="P79" s="243"/>
      <c r="Q79" s="243"/>
      <c r="R79" s="243"/>
      <c r="S79" s="243"/>
      <c r="T79" s="243"/>
      <c r="U79" s="244"/>
      <c r="V79" s="260">
        <f>SUM(V60:Y77)</f>
        <v>0</v>
      </c>
      <c r="W79" s="261"/>
      <c r="X79" s="261"/>
      <c r="Y79" s="262"/>
      <c r="Z79" s="260">
        <f t="shared" ref="Z79" si="34">SUM(Z60:AC77)</f>
        <v>0</v>
      </c>
      <c r="AA79" s="261"/>
      <c r="AB79" s="261"/>
      <c r="AC79" s="262"/>
      <c r="AD79" s="260">
        <f t="shared" ref="AD79" si="35">SUM(AD60:AG77)</f>
        <v>0</v>
      </c>
      <c r="AE79" s="261"/>
      <c r="AF79" s="261"/>
      <c r="AG79" s="262"/>
      <c r="AH79" s="260">
        <f t="shared" ref="AH79" si="36">SUM(AH60:AK77)</f>
        <v>0</v>
      </c>
      <c r="AI79" s="261"/>
      <c r="AJ79" s="261"/>
      <c r="AK79" s="262"/>
      <c r="AL79" s="265"/>
      <c r="AM79" s="266"/>
      <c r="AN79" s="260">
        <f>SUM(AN61,AN63,AN65,AN67,AN69,AN71,AN73,AN75,AN77)</f>
        <v>0</v>
      </c>
      <c r="AO79" s="261"/>
      <c r="AP79" s="261"/>
      <c r="AQ79" s="261"/>
      <c r="AR79" s="261"/>
      <c r="AS79" s="476"/>
      <c r="AW79" s="19"/>
      <c r="AY79" s="78">
        <f>AY61+AY63+AY65+AY67+AY69+AY71+AY73+AY75+AY77</f>
        <v>0</v>
      </c>
      <c r="AZ79" s="79"/>
      <c r="BA79" s="79"/>
      <c r="BB79" s="80">
        <f>BB78</f>
        <v>0</v>
      </c>
      <c r="BC79" s="81"/>
    </row>
    <row r="80" spans="2:74" ht="16.5" customHeight="1">
      <c r="B80" s="245"/>
      <c r="C80" s="246"/>
      <c r="D80" s="246"/>
      <c r="E80" s="247"/>
      <c r="F80" s="254"/>
      <c r="G80" s="255"/>
      <c r="H80" s="255"/>
      <c r="I80" s="255"/>
      <c r="J80" s="255"/>
      <c r="K80" s="255"/>
      <c r="L80" s="255"/>
      <c r="M80" s="255"/>
      <c r="N80" s="256"/>
      <c r="O80" s="245"/>
      <c r="P80" s="246"/>
      <c r="Q80" s="246"/>
      <c r="R80" s="246"/>
      <c r="S80" s="246"/>
      <c r="T80" s="246"/>
      <c r="U80" s="247"/>
      <c r="V80" s="112"/>
      <c r="W80" s="113"/>
      <c r="X80" s="113"/>
      <c r="Y80" s="116"/>
      <c r="Z80" s="112"/>
      <c r="AA80" s="113"/>
      <c r="AB80" s="113"/>
      <c r="AC80" s="116"/>
      <c r="AD80" s="131"/>
      <c r="AE80" s="132"/>
      <c r="AF80" s="132"/>
      <c r="AG80" s="130"/>
      <c r="AH80" s="131"/>
      <c r="AI80" s="132"/>
      <c r="AJ80" s="132"/>
      <c r="AK80" s="130"/>
      <c r="AL80" s="267"/>
      <c r="AM80" s="268"/>
      <c r="AN80" s="131"/>
      <c r="AO80" s="132"/>
      <c r="AP80" s="132"/>
      <c r="AQ80" s="132"/>
      <c r="AR80" s="132"/>
      <c r="AS80" s="477"/>
      <c r="AU80" s="30"/>
      <c r="AW80" s="19"/>
      <c r="AY80" s="96"/>
      <c r="AZ80" s="43" t="e">
        <f>IF(AZ61+AZ63+AZ65+AZ67+AZ69+AZ71+AZ73+AZ75+AZ77=AY79,0,ROUNDDOWN(AZ61+AZ63+AZ65+AZ67+AZ69+AZ71+AZ73+AZ75+AZ77,0))</f>
        <v>#REF!</v>
      </c>
      <c r="BA80" s="42"/>
      <c r="BB80" s="42"/>
      <c r="BC80" s="43">
        <f>IF(BC78=BB79,0,BC78)</f>
        <v>0</v>
      </c>
    </row>
    <row r="81" spans="2:62" ht="18" customHeight="1">
      <c r="B81" s="8"/>
      <c r="C81" s="8"/>
      <c r="D81" s="8"/>
      <c r="E81" s="8"/>
      <c r="F81" s="103"/>
      <c r="G81" s="103"/>
      <c r="H81" s="103"/>
      <c r="I81" s="103"/>
      <c r="J81" s="103"/>
      <c r="K81" s="103"/>
      <c r="L81" s="103"/>
      <c r="M81" s="103"/>
      <c r="N81" s="103"/>
      <c r="O81" s="8"/>
      <c r="P81" s="8"/>
      <c r="Q81" s="8"/>
      <c r="R81" s="8"/>
      <c r="S81" s="8"/>
      <c r="T81" s="8"/>
      <c r="U81" s="8"/>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U81" s="30"/>
      <c r="AW81" s="19"/>
      <c r="AY81" s="101"/>
      <c r="AZ81" s="102"/>
      <c r="BA81" s="101"/>
      <c r="BB81" s="101"/>
      <c r="BC81" s="102"/>
    </row>
    <row r="82" spans="2:62" ht="7.5" customHeight="1">
      <c r="X82" s="3"/>
      <c r="Y82" s="3"/>
      <c r="BF82" s="63">
        <v>27</v>
      </c>
      <c r="BG82" s="71">
        <f t="shared" ref="BG82:BH82" si="37">BG81+$BJ$14</f>
        <v>41</v>
      </c>
      <c r="BH82" s="71">
        <f t="shared" si="37"/>
        <v>41</v>
      </c>
      <c r="BI82" s="64" t="str">
        <f ca="1">IF(COUNTA(INDIRECT(ADDRESS(BG82,2)):INDIRECT(ADDRESS(BH82,2)))&gt;0,COUNTA(INDIRECT(ADDRESS(BG82,2)):INDIRECT(ADDRESS(BH82,2))),"")</f>
        <v/>
      </c>
      <c r="BJ82" s="17"/>
    </row>
    <row r="83" spans="2:62" ht="10.5" customHeight="1">
      <c r="X83" s="3"/>
      <c r="Y83" s="3"/>
      <c r="BF83" s="63">
        <v>28</v>
      </c>
      <c r="BG83" s="71">
        <f t="shared" ref="BG83:BH83" si="38">BG82+$BJ$14</f>
        <v>82</v>
      </c>
      <c r="BH83" s="71">
        <f t="shared" si="38"/>
        <v>82</v>
      </c>
      <c r="BI83" s="64" t="str">
        <f ca="1">IF(COUNTA(INDIRECT(ADDRESS(BG83,2)):INDIRECT(ADDRESS(BH83,2)))&gt;0,COUNTA(INDIRECT(ADDRESS(BG83,2)):INDIRECT(ADDRESS(BH83,2))),"")</f>
        <v/>
      </c>
      <c r="BJ83" s="17"/>
    </row>
    <row r="84" spans="2:62" ht="5.25" customHeight="1">
      <c r="X84" s="3"/>
      <c r="Y84" s="3"/>
      <c r="BF84" s="63">
        <v>29</v>
      </c>
      <c r="BG84" s="71">
        <f t="shared" ref="BG84:BH84" si="39">BG83+$BJ$14</f>
        <v>123</v>
      </c>
      <c r="BH84" s="71">
        <f t="shared" si="39"/>
        <v>123</v>
      </c>
      <c r="BI84" s="64" t="str">
        <f ca="1">IF(COUNTA(INDIRECT(ADDRESS(BG84,2)):INDIRECT(ADDRESS(BH84,2)))&gt;0,COUNTA(INDIRECT(ADDRESS(BG84,2)):INDIRECT(ADDRESS(BH84,2))),"")</f>
        <v/>
      </c>
      <c r="BJ84" s="17"/>
    </row>
    <row r="85" spans="2:62" ht="5.25" customHeight="1" thickBot="1">
      <c r="X85" s="3"/>
      <c r="Y85" s="3"/>
      <c r="BF85" s="83">
        <v>30</v>
      </c>
      <c r="BG85" s="84">
        <f t="shared" ref="BG85:BH85" si="40">BG84+$BJ$14</f>
        <v>164</v>
      </c>
      <c r="BH85" s="84">
        <f t="shared" si="40"/>
        <v>164</v>
      </c>
      <c r="BI85" s="85" t="str">
        <f ca="1">IF(COUNTA(INDIRECT(ADDRESS(BG85,2)):INDIRECT(ADDRESS(BH85,2)))&gt;0,COUNTA(INDIRECT(ADDRESS(BG85,2)):INDIRECT(ADDRESS(BH85,2))),"")</f>
        <v/>
      </c>
      <c r="BJ85" s="17"/>
    </row>
    <row r="86" spans="2:62" ht="5.25" customHeight="1">
      <c r="X86" s="3"/>
      <c r="Y86" s="3"/>
      <c r="BJ86" s="17"/>
    </row>
    <row r="87" spans="2:62" ht="5.25" customHeight="1">
      <c r="X87" s="3"/>
      <c r="Y87" s="3"/>
    </row>
    <row r="88" spans="2:62" ht="17.25" customHeight="1">
      <c r="B88" s="2" t="s">
        <v>87</v>
      </c>
      <c r="S88" s="8"/>
      <c r="T88" s="8"/>
      <c r="U88" s="8"/>
      <c r="V88" s="8"/>
      <c r="W88" s="8"/>
      <c r="AL88" s="20"/>
    </row>
    <row r="89" spans="2:62" ht="12.75" customHeight="1">
      <c r="M89" s="21"/>
      <c r="N89" s="21"/>
      <c r="O89" s="21"/>
      <c r="P89" s="21"/>
      <c r="Q89" s="21"/>
      <c r="R89" s="21"/>
      <c r="S89" s="21"/>
      <c r="T89" s="22"/>
      <c r="U89" s="22"/>
      <c r="V89" s="22"/>
      <c r="W89" s="22"/>
      <c r="X89" s="22"/>
      <c r="Y89" s="22"/>
      <c r="Z89" s="22"/>
      <c r="AA89" s="21"/>
      <c r="AB89" s="21"/>
      <c r="AC89" s="21"/>
      <c r="AL89" s="20"/>
      <c r="AM89" s="365" t="s">
        <v>5</v>
      </c>
      <c r="AN89" s="366"/>
      <c r="AO89" s="366"/>
      <c r="AP89" s="367"/>
      <c r="AZ89" s="1"/>
    </row>
    <row r="90" spans="2:62" ht="12.75" customHeight="1">
      <c r="M90" s="21"/>
      <c r="N90" s="21"/>
      <c r="O90" s="21"/>
      <c r="P90" s="21"/>
      <c r="Q90" s="21"/>
      <c r="R90" s="21"/>
      <c r="S90" s="21"/>
      <c r="T90" s="22"/>
      <c r="U90" s="22"/>
      <c r="V90" s="22"/>
      <c r="W90" s="22"/>
      <c r="X90" s="22"/>
      <c r="Y90" s="22"/>
      <c r="Z90" s="22"/>
      <c r="AA90" s="21"/>
      <c r="AB90" s="21"/>
      <c r="AC90" s="21"/>
      <c r="AL90" s="20"/>
      <c r="AM90" s="368"/>
      <c r="AN90" s="369"/>
      <c r="AO90" s="369"/>
      <c r="AP90" s="370"/>
    </row>
    <row r="91" spans="2:62" ht="12.75" customHeight="1">
      <c r="M91" s="21"/>
      <c r="N91" s="21"/>
      <c r="O91" s="21"/>
      <c r="P91" s="21"/>
      <c r="Q91" s="21"/>
      <c r="R91" s="21"/>
      <c r="S91" s="21"/>
      <c r="T91" s="21"/>
      <c r="U91" s="21"/>
      <c r="V91" s="21"/>
      <c r="W91" s="21"/>
      <c r="X91" s="21"/>
      <c r="Y91" s="21"/>
      <c r="Z91" s="21"/>
      <c r="AA91" s="21"/>
      <c r="AB91" s="21"/>
      <c r="AC91" s="21"/>
      <c r="AL91" s="20"/>
      <c r="AM91" s="47"/>
      <c r="AN91" s="47"/>
    </row>
    <row r="92" spans="2:62" ht="6" customHeight="1">
      <c r="M92" s="21"/>
      <c r="N92" s="21"/>
      <c r="O92" s="21"/>
      <c r="P92" s="21"/>
      <c r="Q92" s="21"/>
      <c r="R92" s="21"/>
      <c r="S92" s="21"/>
      <c r="T92" s="21"/>
      <c r="U92" s="21"/>
      <c r="V92" s="21"/>
      <c r="W92" s="21"/>
      <c r="X92" s="21"/>
      <c r="Y92" s="21"/>
      <c r="Z92" s="21"/>
      <c r="AA92" s="21"/>
      <c r="AB92" s="21"/>
      <c r="AC92" s="21"/>
      <c r="AL92" s="20"/>
      <c r="AM92" s="20"/>
    </row>
    <row r="93" spans="2:62" ht="12.75" customHeight="1">
      <c r="B93" s="371" t="s">
        <v>9</v>
      </c>
      <c r="C93" s="372"/>
      <c r="D93" s="372"/>
      <c r="E93" s="372"/>
      <c r="F93" s="372"/>
      <c r="G93" s="372"/>
      <c r="H93" s="372"/>
      <c r="I93" s="372"/>
      <c r="J93" s="374" t="s">
        <v>10</v>
      </c>
      <c r="K93" s="374"/>
      <c r="L93" s="89" t="s">
        <v>11</v>
      </c>
      <c r="M93" s="374" t="s">
        <v>12</v>
      </c>
      <c r="N93" s="374"/>
      <c r="O93" s="375" t="s">
        <v>13</v>
      </c>
      <c r="P93" s="374"/>
      <c r="Q93" s="374"/>
      <c r="R93" s="374"/>
      <c r="S93" s="374"/>
      <c r="T93" s="374"/>
      <c r="U93" s="374" t="s">
        <v>14</v>
      </c>
      <c r="V93" s="374"/>
      <c r="W93" s="374"/>
      <c r="AD93" s="16"/>
      <c r="AE93" s="16"/>
      <c r="AF93" s="16"/>
      <c r="AG93" s="16"/>
      <c r="AH93" s="16"/>
      <c r="AI93" s="16"/>
      <c r="AJ93" s="16"/>
      <c r="AL93" s="376">
        <f>AL9</f>
        <v>0</v>
      </c>
      <c r="AM93" s="377"/>
      <c r="AN93" s="345" t="s">
        <v>15</v>
      </c>
      <c r="AO93" s="345"/>
      <c r="AP93" s="377">
        <v>3</v>
      </c>
      <c r="AQ93" s="377"/>
      <c r="AR93" s="345" t="s">
        <v>16</v>
      </c>
      <c r="AS93" s="346"/>
    </row>
    <row r="94" spans="2:62" ht="13.9" customHeight="1">
      <c r="B94" s="372"/>
      <c r="C94" s="372"/>
      <c r="D94" s="372"/>
      <c r="E94" s="372"/>
      <c r="F94" s="372"/>
      <c r="G94" s="372"/>
      <c r="H94" s="372"/>
      <c r="I94" s="372"/>
      <c r="J94" s="351" t="s">
        <v>156</v>
      </c>
      <c r="K94" s="353" t="s">
        <v>157</v>
      </c>
      <c r="L94" s="356" t="s">
        <v>158</v>
      </c>
      <c r="M94" s="359" t="s">
        <v>159</v>
      </c>
      <c r="N94" s="353" t="s">
        <v>160</v>
      </c>
      <c r="O94" s="359" t="s">
        <v>161</v>
      </c>
      <c r="P94" s="362" t="s">
        <v>157</v>
      </c>
      <c r="Q94" s="362" t="s">
        <v>158</v>
      </c>
      <c r="R94" s="362" t="s">
        <v>159</v>
      </c>
      <c r="S94" s="362" t="s">
        <v>158</v>
      </c>
      <c r="T94" s="353" t="s">
        <v>162</v>
      </c>
      <c r="U94" s="359"/>
      <c r="V94" s="362"/>
      <c r="W94" s="353"/>
      <c r="AD94" s="16"/>
      <c r="AE94" s="16"/>
      <c r="AF94" s="16"/>
      <c r="AG94" s="16"/>
      <c r="AH94" s="16"/>
      <c r="AI94" s="16"/>
      <c r="AJ94" s="16"/>
      <c r="AL94" s="378"/>
      <c r="AM94" s="379"/>
      <c r="AN94" s="347"/>
      <c r="AO94" s="347"/>
      <c r="AP94" s="379"/>
      <c r="AQ94" s="379"/>
      <c r="AR94" s="347"/>
      <c r="AS94" s="348"/>
    </row>
    <row r="95" spans="2:62" ht="9" customHeight="1">
      <c r="B95" s="372"/>
      <c r="C95" s="372"/>
      <c r="D95" s="372"/>
      <c r="E95" s="372"/>
      <c r="F95" s="372"/>
      <c r="G95" s="372"/>
      <c r="H95" s="372"/>
      <c r="I95" s="372"/>
      <c r="J95" s="352"/>
      <c r="K95" s="354"/>
      <c r="L95" s="357"/>
      <c r="M95" s="360"/>
      <c r="N95" s="354"/>
      <c r="O95" s="360"/>
      <c r="P95" s="363"/>
      <c r="Q95" s="363"/>
      <c r="R95" s="363"/>
      <c r="S95" s="363"/>
      <c r="T95" s="354"/>
      <c r="U95" s="360"/>
      <c r="V95" s="363"/>
      <c r="W95" s="354"/>
      <c r="AD95" s="16"/>
      <c r="AE95" s="16"/>
      <c r="AF95" s="16"/>
      <c r="AG95" s="16"/>
      <c r="AH95" s="16"/>
      <c r="AI95" s="16"/>
      <c r="AJ95" s="16"/>
      <c r="AL95" s="380"/>
      <c r="AM95" s="381"/>
      <c r="AN95" s="349"/>
      <c r="AO95" s="349"/>
      <c r="AP95" s="381"/>
      <c r="AQ95" s="381"/>
      <c r="AR95" s="349"/>
      <c r="AS95" s="350"/>
    </row>
    <row r="96" spans="2:62" ht="6" customHeight="1">
      <c r="B96" s="373"/>
      <c r="C96" s="373"/>
      <c r="D96" s="373"/>
      <c r="E96" s="373"/>
      <c r="F96" s="373"/>
      <c r="G96" s="373"/>
      <c r="H96" s="373"/>
      <c r="I96" s="373"/>
      <c r="J96" s="352"/>
      <c r="K96" s="355"/>
      <c r="L96" s="358"/>
      <c r="M96" s="361"/>
      <c r="N96" s="355"/>
      <c r="O96" s="361"/>
      <c r="P96" s="364"/>
      <c r="Q96" s="364"/>
      <c r="R96" s="364"/>
      <c r="S96" s="364"/>
      <c r="T96" s="355"/>
      <c r="U96" s="361"/>
      <c r="V96" s="364"/>
      <c r="W96" s="355"/>
    </row>
    <row r="97" spans="2:74" ht="15" customHeight="1">
      <c r="B97" s="296" t="s">
        <v>88</v>
      </c>
      <c r="C97" s="297"/>
      <c r="D97" s="297"/>
      <c r="E97" s="297"/>
      <c r="F97" s="297"/>
      <c r="G97" s="297"/>
      <c r="H97" s="297"/>
      <c r="I97" s="298"/>
      <c r="J97" s="296" t="s">
        <v>21</v>
      </c>
      <c r="K97" s="297"/>
      <c r="L97" s="297"/>
      <c r="M97" s="297"/>
      <c r="N97" s="305"/>
      <c r="O97" s="308" t="s">
        <v>89</v>
      </c>
      <c r="P97" s="297"/>
      <c r="Q97" s="297"/>
      <c r="R97" s="297"/>
      <c r="S97" s="297"/>
      <c r="T97" s="297"/>
      <c r="U97" s="298"/>
      <c r="V97" s="48" t="s">
        <v>23</v>
      </c>
      <c r="W97" s="49"/>
      <c r="X97" s="49"/>
      <c r="Y97" s="311" t="s">
        <v>24</v>
      </c>
      <c r="Z97" s="311"/>
      <c r="AA97" s="311"/>
      <c r="AB97" s="311"/>
      <c r="AC97" s="311"/>
      <c r="AD97" s="311"/>
      <c r="AE97" s="311"/>
      <c r="AF97" s="311"/>
      <c r="AG97" s="311"/>
      <c r="AH97" s="311"/>
      <c r="AI97" s="49"/>
      <c r="AJ97" s="49"/>
      <c r="AK97" s="50"/>
      <c r="AL97" s="312" t="s">
        <v>25</v>
      </c>
      <c r="AM97" s="312"/>
      <c r="AN97" s="313" t="s">
        <v>26</v>
      </c>
      <c r="AO97" s="313"/>
      <c r="AP97" s="313"/>
      <c r="AQ97" s="313"/>
      <c r="AR97" s="313"/>
      <c r="AS97" s="314"/>
    </row>
    <row r="98" spans="2:74" ht="13.9" customHeight="1">
      <c r="B98" s="299"/>
      <c r="C98" s="300"/>
      <c r="D98" s="300"/>
      <c r="E98" s="300"/>
      <c r="F98" s="300"/>
      <c r="G98" s="300"/>
      <c r="H98" s="300"/>
      <c r="I98" s="301"/>
      <c r="J98" s="299"/>
      <c r="K98" s="300"/>
      <c r="L98" s="300"/>
      <c r="M98" s="300"/>
      <c r="N98" s="306"/>
      <c r="O98" s="309"/>
      <c r="P98" s="300"/>
      <c r="Q98" s="300"/>
      <c r="R98" s="300"/>
      <c r="S98" s="300"/>
      <c r="T98" s="300"/>
      <c r="U98" s="301"/>
      <c r="V98" s="315" t="s">
        <v>29</v>
      </c>
      <c r="W98" s="316"/>
      <c r="X98" s="316"/>
      <c r="Y98" s="317"/>
      <c r="Z98" s="321" t="s">
        <v>30</v>
      </c>
      <c r="AA98" s="322"/>
      <c r="AB98" s="322"/>
      <c r="AC98" s="323"/>
      <c r="AD98" s="327" t="s">
        <v>31</v>
      </c>
      <c r="AE98" s="328"/>
      <c r="AF98" s="328"/>
      <c r="AG98" s="329"/>
      <c r="AH98" s="333" t="s">
        <v>32</v>
      </c>
      <c r="AI98" s="334"/>
      <c r="AJ98" s="334"/>
      <c r="AK98" s="335"/>
      <c r="AL98" s="339" t="s">
        <v>33</v>
      </c>
      <c r="AM98" s="339"/>
      <c r="AN98" s="341" t="s">
        <v>34</v>
      </c>
      <c r="AO98" s="342"/>
      <c r="AP98" s="342"/>
      <c r="AQ98" s="342"/>
      <c r="AR98" s="343"/>
      <c r="AS98" s="344"/>
      <c r="AY98" s="61" t="s">
        <v>35</v>
      </c>
      <c r="AZ98" s="61" t="s">
        <v>35</v>
      </c>
      <c r="BA98" s="61" t="s">
        <v>36</v>
      </c>
      <c r="BB98" s="292" t="s">
        <v>37</v>
      </c>
      <c r="BC98" s="293"/>
    </row>
    <row r="99" spans="2:74" ht="13.9" customHeight="1">
      <c r="B99" s="302"/>
      <c r="C99" s="303"/>
      <c r="D99" s="303"/>
      <c r="E99" s="303"/>
      <c r="F99" s="303"/>
      <c r="G99" s="303"/>
      <c r="H99" s="303"/>
      <c r="I99" s="304"/>
      <c r="J99" s="302"/>
      <c r="K99" s="303"/>
      <c r="L99" s="303"/>
      <c r="M99" s="303"/>
      <c r="N99" s="307"/>
      <c r="O99" s="310"/>
      <c r="P99" s="303"/>
      <c r="Q99" s="303"/>
      <c r="R99" s="303"/>
      <c r="S99" s="303"/>
      <c r="T99" s="303"/>
      <c r="U99" s="304"/>
      <c r="V99" s="318"/>
      <c r="W99" s="319"/>
      <c r="X99" s="319"/>
      <c r="Y99" s="320"/>
      <c r="Z99" s="324"/>
      <c r="AA99" s="325"/>
      <c r="AB99" s="325"/>
      <c r="AC99" s="326"/>
      <c r="AD99" s="330"/>
      <c r="AE99" s="331"/>
      <c r="AF99" s="331"/>
      <c r="AG99" s="332"/>
      <c r="AH99" s="336"/>
      <c r="AI99" s="337"/>
      <c r="AJ99" s="337"/>
      <c r="AK99" s="338"/>
      <c r="AL99" s="340"/>
      <c r="AM99" s="340"/>
      <c r="AN99" s="294"/>
      <c r="AO99" s="294"/>
      <c r="AP99" s="294"/>
      <c r="AQ99" s="294"/>
      <c r="AR99" s="294"/>
      <c r="AS99" s="295"/>
      <c r="AY99" s="39"/>
      <c r="AZ99" s="40" t="s">
        <v>40</v>
      </c>
      <c r="BA99" s="40" t="s">
        <v>41</v>
      </c>
      <c r="BB99" s="62" t="s">
        <v>42</v>
      </c>
      <c r="BC99" s="40" t="s">
        <v>40</v>
      </c>
      <c r="BL99" s="17" t="s">
        <v>51</v>
      </c>
      <c r="BM99" s="17" t="s">
        <v>52</v>
      </c>
    </row>
    <row r="100" spans="2:74" ht="18.75" customHeight="1">
      <c r="B100" s="269"/>
      <c r="C100" s="270"/>
      <c r="D100" s="270"/>
      <c r="E100" s="270"/>
      <c r="F100" s="270"/>
      <c r="G100" s="270"/>
      <c r="H100" s="270"/>
      <c r="I100" s="271"/>
      <c r="J100" s="269"/>
      <c r="K100" s="270"/>
      <c r="L100" s="270"/>
      <c r="M100" s="270"/>
      <c r="N100" s="275"/>
      <c r="O100" s="185"/>
      <c r="P100" s="65" t="s">
        <v>60</v>
      </c>
      <c r="Q100" s="198"/>
      <c r="R100" s="65" t="s">
        <v>61</v>
      </c>
      <c r="S100" s="142"/>
      <c r="T100" s="277" t="s">
        <v>62</v>
      </c>
      <c r="U100" s="277"/>
      <c r="V100" s="278"/>
      <c r="W100" s="279"/>
      <c r="X100" s="279"/>
      <c r="Y100" s="186"/>
      <c r="Z100" s="106"/>
      <c r="AA100" s="107"/>
      <c r="AB100" s="107"/>
      <c r="AC100" s="105" t="s">
        <v>63</v>
      </c>
      <c r="AD100" s="106"/>
      <c r="AE100" s="107"/>
      <c r="AF100" s="107"/>
      <c r="AG100" s="108" t="s">
        <v>63</v>
      </c>
      <c r="AH100" s="257"/>
      <c r="AI100" s="258"/>
      <c r="AJ100" s="258"/>
      <c r="AK100" s="259"/>
      <c r="AL100" s="451"/>
      <c r="AM100" s="452"/>
      <c r="AN100" s="257"/>
      <c r="AO100" s="258"/>
      <c r="AP100" s="258"/>
      <c r="AQ100" s="258"/>
      <c r="AR100" s="258"/>
      <c r="AS100" s="124" t="s">
        <v>63</v>
      </c>
      <c r="AV100" s="18" t="str">
        <f>IF(OR(O100="",Q100=""),"", IF(O100&lt;20,DATE(O100+118,Q100,IF(S100="",1,S100)),DATE(O100+88,Q100,IF(S100="",1,S100))))</f>
        <v/>
      </c>
      <c r="AW100" s="19" t="e">
        <f>IF(AV100&lt;=#REF!,"昔",IF(AV100&lt;=#REF!,"上",IF(AV100&lt;=#REF!,"中","下")))</f>
        <v>#REF!</v>
      </c>
      <c r="AX100" s="8" t="e">
        <f>IF(AV100&lt;=#REF!,5,IF(AV100&lt;=#REF!,7,IF(AV100&lt;=#REF!,9,11)))</f>
        <v>#REF!</v>
      </c>
      <c r="AY100" s="66"/>
      <c r="AZ100" s="67"/>
      <c r="BA100" s="68">
        <f>AN100</f>
        <v>0</v>
      </c>
      <c r="BB100" s="67"/>
      <c r="BC100" s="67"/>
      <c r="BO100" s="1" t="e">
        <f>IF(O100&lt;=VALUE(概算年度),O100+2018,O100+1988)</f>
        <v>#REF!</v>
      </c>
      <c r="BP100" s="1" t="e">
        <f>IF(BO100=2019,1)</f>
        <v>#REF!</v>
      </c>
      <c r="BQ100" s="3" t="e">
        <f>IF(BO100&lt;=2018,1)</f>
        <v>#REF!</v>
      </c>
      <c r="BR100" s="3" t="e">
        <f>IF(BO100&gt;=2020,1)</f>
        <v>#REF!</v>
      </c>
      <c r="BS100" s="3" t="e">
        <f>IF(AND(O100=31,Q100=1,O101=31),1,IF(AND(O100=31,Q100=2,O101=31),2,IF(AND(O100=31,Q100=3,O101=31),3,IF(AND(O100=31,Q100=4,O101=31),4,IF(AND(O100&gt;VALUE(概算年度),O100&lt;31,O101=31),5)))))</f>
        <v>#REF!</v>
      </c>
      <c r="BT100" s="3" t="b">
        <f>IF(OR(O100=31,O100=1),IF(AND(O101=1,OR(Q100=1,Q100=2,Q100=3,Q100=4,Q100=5)),1,IF(AND(O101=1,Q100=6),6,IF(AND(O101=1,Q100=7),7,IF(AND(O101=1,Q100=8),8,IF(AND(O101=1,Q100=9),9,IF(AND(O101=1,Q100=10),10,IF(AND(O101=1,Q100=11),11,IF(AND(O101=1,Q100=12),12)))))))),IF(O101=1,13))</f>
        <v>0</v>
      </c>
      <c r="BU100" s="3" t="e">
        <f>IF(AND(VALUE(概算年度)='報告書（事業主控）'!O100,VALUE(概算年度)='報告書（事業主控）'!O101),IF('報告書（事業主控）'!Q100=1,1,IF('報告書（事業主控）'!Q100=2,2,IF('報告書（事業主控）'!Q100=3,3))))</f>
        <v>#REF!</v>
      </c>
      <c r="BV100" s="3" t="e">
        <f>IF(BS100=1,"平31_1",IF(BS100=2,"平31_2",IF(BS100=3,"平31_3",IF(BS100=4,"平31_4",IF(BS100=5,"平31_1",IF(BT100=1,"_5月",IF(BT100=6,"_6月",IF(BT100=7,"_7月",IF(BT100=8,"_8月",IF(BT100=9,"_9月",IF(BT100=10,"_10月",IF(BT100=11,"_11月",IF(BT100=12,"_12月",IF(BT100=13,"_5月",IF(AND(O100=O101,O101&lt;&gt;VALUE(概算年度)),IF(Q100=1,"_1月",IF(Q100=2,"_2月",IF(Q100=3,"_3月",IF(Q100=4,"_4月",IF(Q100=5,"_5月",IF(Q100=6,"_6月",IF(Q100=7,"_7月",IF(Q100=8,"_8月",IF(Q100=9,"_9月",IF(Q100=10,"_10月",IF(Q100=11,"_11月",IF(Q100=12,"_12月")))))))))))),IF(BU100=1,"対象年1_3月",IF(BU100=2,"対象年2_3月",IF(BU100=3,"対象年3月",IF(O101=VALUE(概算年度),"対象年1_3月","_1月")))))))))))))))))))</f>
        <v>#REF!</v>
      </c>
    </row>
    <row r="101" spans="2:74" ht="18.75" customHeight="1">
      <c r="B101" s="272"/>
      <c r="C101" s="273"/>
      <c r="D101" s="273"/>
      <c r="E101" s="273"/>
      <c r="F101" s="273"/>
      <c r="G101" s="273"/>
      <c r="H101" s="273"/>
      <c r="I101" s="274"/>
      <c r="J101" s="272"/>
      <c r="K101" s="273"/>
      <c r="L101" s="273"/>
      <c r="M101" s="273"/>
      <c r="N101" s="276"/>
      <c r="O101" s="187"/>
      <c r="P101" s="16" t="s">
        <v>60</v>
      </c>
      <c r="Q101" s="199"/>
      <c r="R101" s="16" t="s">
        <v>61</v>
      </c>
      <c r="S101" s="197"/>
      <c r="T101" s="282" t="s">
        <v>64</v>
      </c>
      <c r="U101" s="282"/>
      <c r="V101" s="286"/>
      <c r="W101" s="287"/>
      <c r="X101" s="287"/>
      <c r="Y101" s="287"/>
      <c r="Z101" s="286"/>
      <c r="AA101" s="287"/>
      <c r="AB101" s="287"/>
      <c r="AC101" s="287"/>
      <c r="AD101" s="286"/>
      <c r="AE101" s="287"/>
      <c r="AF101" s="287"/>
      <c r="AG101" s="288"/>
      <c r="AH101" s="283">
        <f>V101+Z101-AD101</f>
        <v>0</v>
      </c>
      <c r="AI101" s="284"/>
      <c r="AJ101" s="284"/>
      <c r="AK101" s="285"/>
      <c r="AL101" s="453"/>
      <c r="AM101" s="454"/>
      <c r="AN101" s="283">
        <f>IF(AH101="","",ROUNDDOWN(AH101*AL100%,0))</f>
        <v>0</v>
      </c>
      <c r="AO101" s="284"/>
      <c r="AP101" s="284"/>
      <c r="AQ101" s="284"/>
      <c r="AR101" s="284"/>
      <c r="AS101" s="114"/>
      <c r="AV101" s="18"/>
      <c r="AW101" s="19"/>
      <c r="AY101" s="95">
        <f>AH101</f>
        <v>0</v>
      </c>
      <c r="AZ101" s="41" t="e">
        <f>IF(AV100&lt;=#REF!,AH101,IF(AND(AV100&gt;=#REF!,AV100&lt;=#REF!),AH101*105/108,AH101))</f>
        <v>#REF!</v>
      </c>
      <c r="BA101" s="40"/>
      <c r="BB101" s="41">
        <f>IF($AL101="賃金で算定",0,INT(AY101*$AL101/100))</f>
        <v>0</v>
      </c>
      <c r="BC101" s="41" t="e">
        <f>IF(AY101=AZ101,BB101,AZ101*$AL101/100)</f>
        <v>#REF!</v>
      </c>
      <c r="BL101" s="17" t="e">
        <f>IF(AY101=AZ101,0,1)</f>
        <v>#REF!</v>
      </c>
      <c r="BM101" s="17" t="e">
        <f>IF(BL101=1,AL101,"")</f>
        <v>#REF!</v>
      </c>
    </row>
    <row r="102" spans="2:74" ht="18.75" customHeight="1">
      <c r="B102" s="269"/>
      <c r="C102" s="270"/>
      <c r="D102" s="270"/>
      <c r="E102" s="270"/>
      <c r="F102" s="270"/>
      <c r="G102" s="270"/>
      <c r="H102" s="270"/>
      <c r="I102" s="271"/>
      <c r="J102" s="269"/>
      <c r="K102" s="270"/>
      <c r="L102" s="270"/>
      <c r="M102" s="270"/>
      <c r="N102" s="275"/>
      <c r="O102" s="185"/>
      <c r="P102" s="65" t="s">
        <v>65</v>
      </c>
      <c r="Q102" s="198"/>
      <c r="R102" s="65" t="s">
        <v>61</v>
      </c>
      <c r="S102" s="142"/>
      <c r="T102" s="277" t="s">
        <v>62</v>
      </c>
      <c r="U102" s="277"/>
      <c r="V102" s="278"/>
      <c r="W102" s="279"/>
      <c r="X102" s="279"/>
      <c r="Y102" s="188"/>
      <c r="Z102" s="189"/>
      <c r="AA102" s="190"/>
      <c r="AB102" s="190"/>
      <c r="AC102" s="188"/>
      <c r="AD102" s="189"/>
      <c r="AE102" s="190"/>
      <c r="AF102" s="190"/>
      <c r="AG102" s="191"/>
      <c r="AH102" s="257"/>
      <c r="AI102" s="258"/>
      <c r="AJ102" s="258"/>
      <c r="AK102" s="259"/>
      <c r="AL102" s="382"/>
      <c r="AM102" s="383"/>
      <c r="AN102" s="257"/>
      <c r="AO102" s="258"/>
      <c r="AP102" s="258"/>
      <c r="AQ102" s="258"/>
      <c r="AR102" s="258"/>
      <c r="AS102" s="115"/>
      <c r="AV102" s="18" t="str">
        <f>IF(OR(O102="",Q102=""),"", IF(O102&lt;20,DATE(O102+118,Q102,IF(S102="",1,S102)),DATE(O102+88,Q102,IF(S102="",1,S102))))</f>
        <v/>
      </c>
      <c r="AW102" s="19" t="e">
        <f>IF(AV102&lt;=#REF!,"昔",IF(AV102&lt;=#REF!,"上",IF(AV102&lt;=#REF!,"中","下")))</f>
        <v>#REF!</v>
      </c>
      <c r="AX102" s="8" t="e">
        <f>IF(AV102&lt;=#REF!,5,IF(AV102&lt;=#REF!,7,IF(AV102&lt;=#REF!,9,11)))</f>
        <v>#REF!</v>
      </c>
      <c r="AY102" s="66"/>
      <c r="AZ102" s="67"/>
      <c r="BA102" s="68">
        <f t="shared" ref="BA102" si="41">AN102</f>
        <v>0</v>
      </c>
      <c r="BB102" s="67"/>
      <c r="BC102" s="67"/>
      <c r="BL102" s="17"/>
      <c r="BM102" s="17"/>
      <c r="BO102" s="1" t="e">
        <f>IF(O102&lt;=VALUE(概算年度),O102+2018,O102+1988)</f>
        <v>#REF!</v>
      </c>
      <c r="BP102" s="1" t="e">
        <f>IF(BO102=2019,1)</f>
        <v>#REF!</v>
      </c>
      <c r="BQ102" s="3" t="e">
        <f>IF(BO102&lt;=2018,1)</f>
        <v>#REF!</v>
      </c>
      <c r="BR102" s="3" t="e">
        <f>IF(BO102&gt;=2020,1)</f>
        <v>#REF!</v>
      </c>
      <c r="BS102" s="3" t="e">
        <f>IF(AND(O102=31,Q102=1,O103=31),1,IF(AND(O102=31,Q102=2,O103=31),2,IF(AND(O102=31,Q102=3,O103=31),3,IF(AND(O102=31,Q102=4,O103=31),4,IF(AND(O102&gt;VALUE(概算年度),O102&lt;31,O103=31),5)))))</f>
        <v>#REF!</v>
      </c>
      <c r="BT102" s="3" t="b">
        <f>IF(OR(O102=31,O102=1),IF(AND(O103=1,OR(Q102=1,Q102=2,Q102=3,Q102=4,Q102=5)),1,IF(AND(O103=1,Q102=6),6,IF(AND(O103=1,Q102=7),7,IF(AND(O103=1,Q102=8),8,IF(AND(O103=1,Q102=9),9,IF(AND(O103=1,Q102=10),10,IF(AND(O103=1,Q102=11),11,IF(AND(O103=1,Q102=12),12)))))))),IF(O103=1,13))</f>
        <v>0</v>
      </c>
      <c r="BU102" s="3" t="e">
        <f>IF(AND(VALUE(概算年度)='報告書（事業主控）'!O102,VALUE(概算年度)='報告書（事業主控）'!O103),IF('報告書（事業主控）'!Q102=1,1,IF('報告書（事業主控）'!Q102=2,2,IF('報告書（事業主控）'!Q102=3,3))))</f>
        <v>#REF!</v>
      </c>
      <c r="BV102" s="3" t="e">
        <f>IF(BS102=1,"平31_1",IF(BS102=2,"平31_2",IF(BS102=3,"平31_3",IF(BS102=4,"平31_4",IF(BS102=5,"平31_1",IF(BT102=1,"_5月",IF(BT102=6,"_6月",IF(BT102=7,"_7月",IF(BT102=8,"_8月",IF(BT102=9,"_9月",IF(BT102=10,"_10月",IF(BT102=11,"_11月",IF(BT102=12,"_12月",IF(BT102=13,"_5月",IF(AND(O102=O103,O103&lt;&gt;VALUE(概算年度)),IF(Q102=1,"_1月",IF(Q102=2,"_2月",IF(Q102=3,"_3月",IF(Q102=4,"_4月",IF(Q102=5,"_5月",IF(Q102=6,"_6月",IF(Q102=7,"_7月",IF(Q102=8,"_8月",IF(Q102=9,"_9月",IF(Q102=10,"_10月",IF(Q102=11,"_11月",IF(Q102=12,"_12月")))))))))))),IF(BU102=1,"対象年1_3月",IF(BU102=2,"対象年2_3月",IF(BU102=3,"対象年3月",IF(O103=VALUE(概算年度),"対象年1_3月","_1月")))))))))))))))))))</f>
        <v>#REF!</v>
      </c>
    </row>
    <row r="103" spans="2:74" ht="18.75" customHeight="1">
      <c r="B103" s="272"/>
      <c r="C103" s="273"/>
      <c r="D103" s="273"/>
      <c r="E103" s="273"/>
      <c r="F103" s="273"/>
      <c r="G103" s="273"/>
      <c r="H103" s="273"/>
      <c r="I103" s="274"/>
      <c r="J103" s="272"/>
      <c r="K103" s="273"/>
      <c r="L103" s="273"/>
      <c r="M103" s="273"/>
      <c r="N103" s="276"/>
      <c r="O103" s="187"/>
      <c r="P103" s="16" t="s">
        <v>60</v>
      </c>
      <c r="Q103" s="199"/>
      <c r="R103" s="16" t="s">
        <v>61</v>
      </c>
      <c r="S103" s="197"/>
      <c r="T103" s="282" t="s">
        <v>64</v>
      </c>
      <c r="U103" s="282"/>
      <c r="V103" s="283"/>
      <c r="W103" s="284"/>
      <c r="X103" s="284"/>
      <c r="Y103" s="285"/>
      <c r="Z103" s="286"/>
      <c r="AA103" s="287"/>
      <c r="AB103" s="287"/>
      <c r="AC103" s="287"/>
      <c r="AD103" s="286"/>
      <c r="AE103" s="287"/>
      <c r="AF103" s="287"/>
      <c r="AG103" s="288"/>
      <c r="AH103" s="283">
        <f>V103+Z103-AD103</f>
        <v>0</v>
      </c>
      <c r="AI103" s="284"/>
      <c r="AJ103" s="284"/>
      <c r="AK103" s="285"/>
      <c r="AL103" s="384"/>
      <c r="AM103" s="385"/>
      <c r="AN103" s="283">
        <f>IF(AH103="","",ROUNDDOWN(AH103*AL102%,0))</f>
        <v>0</v>
      </c>
      <c r="AO103" s="284"/>
      <c r="AP103" s="284"/>
      <c r="AQ103" s="284"/>
      <c r="AR103" s="284"/>
      <c r="AS103" s="114"/>
      <c r="AV103" s="18"/>
      <c r="AW103" s="19"/>
      <c r="AY103" s="95">
        <f t="shared" ref="AY103" si="42">AH103</f>
        <v>0</v>
      </c>
      <c r="AZ103" s="41" t="e">
        <f>IF(AV102&lt;=#REF!,AH103,IF(AND(AV102&gt;=#REF!,AV102&lt;=#REF!),AH103*105/108,AH103))</f>
        <v>#REF!</v>
      </c>
      <c r="BA103" s="40"/>
      <c r="BB103" s="41">
        <f t="shared" ref="BB103" si="43">IF($AL103="賃金で算定",0,INT(AY103*$AL103/100))</f>
        <v>0</v>
      </c>
      <c r="BC103" s="41" t="e">
        <f>IF(AY103=AZ103,BB103,AZ103*$AL103/100)</f>
        <v>#REF!</v>
      </c>
      <c r="BL103" s="17" t="e">
        <f>IF(AY103=AZ103,0,1)</f>
        <v>#REF!</v>
      </c>
      <c r="BM103" s="17" t="e">
        <f>IF(BL103=1,AL103,"")</f>
        <v>#REF!</v>
      </c>
    </row>
    <row r="104" spans="2:74" ht="18.75" customHeight="1">
      <c r="B104" s="269"/>
      <c r="C104" s="270"/>
      <c r="D104" s="270"/>
      <c r="E104" s="270"/>
      <c r="F104" s="270"/>
      <c r="G104" s="270"/>
      <c r="H104" s="270"/>
      <c r="I104" s="271"/>
      <c r="J104" s="269"/>
      <c r="K104" s="270"/>
      <c r="L104" s="270"/>
      <c r="M104" s="270"/>
      <c r="N104" s="275"/>
      <c r="O104" s="185"/>
      <c r="P104" s="65" t="s">
        <v>65</v>
      </c>
      <c r="Q104" s="198"/>
      <c r="R104" s="65" t="s">
        <v>61</v>
      </c>
      <c r="S104" s="142"/>
      <c r="T104" s="277" t="s">
        <v>62</v>
      </c>
      <c r="U104" s="277"/>
      <c r="V104" s="278"/>
      <c r="W104" s="279"/>
      <c r="X104" s="279"/>
      <c r="Y104" s="188"/>
      <c r="Z104" s="189"/>
      <c r="AA104" s="190"/>
      <c r="AB104" s="190"/>
      <c r="AC104" s="188"/>
      <c r="AD104" s="189"/>
      <c r="AE104" s="190"/>
      <c r="AF104" s="190"/>
      <c r="AG104" s="191"/>
      <c r="AH104" s="257"/>
      <c r="AI104" s="258"/>
      <c r="AJ104" s="258"/>
      <c r="AK104" s="259"/>
      <c r="AL104" s="382"/>
      <c r="AM104" s="383"/>
      <c r="AN104" s="257"/>
      <c r="AO104" s="258"/>
      <c r="AP104" s="258"/>
      <c r="AQ104" s="258"/>
      <c r="AR104" s="258"/>
      <c r="AS104" s="115"/>
      <c r="AV104" s="18" t="str">
        <f>IF(OR(O104="",Q104=""),"", IF(O104&lt;20,DATE(O104+118,Q104,IF(S104="",1,S104)),DATE(O104+88,Q104,IF(S104="",1,S104))))</f>
        <v/>
      </c>
      <c r="AW104" s="19" t="e">
        <f>IF(AV104&lt;=#REF!,"昔",IF(AV104&lt;=#REF!,"上",IF(AV104&lt;=#REF!,"中","下")))</f>
        <v>#REF!</v>
      </c>
      <c r="AX104" s="8" t="e">
        <f>IF(AV104&lt;=#REF!,5,IF(AV104&lt;=#REF!,7,IF(AV104&lt;=#REF!,9,11)))</f>
        <v>#REF!</v>
      </c>
      <c r="AY104" s="66"/>
      <c r="AZ104" s="67"/>
      <c r="BA104" s="68">
        <f t="shared" ref="BA104" si="44">AN104</f>
        <v>0</v>
      </c>
      <c r="BB104" s="67"/>
      <c r="BC104" s="67"/>
      <c r="BO104" s="1" t="e">
        <f>IF(O104&lt;=VALUE(概算年度),O104+2018,O104+1988)</f>
        <v>#REF!</v>
      </c>
      <c r="BP104" s="1" t="e">
        <f>IF(BO104=2019,1)</f>
        <v>#REF!</v>
      </c>
      <c r="BQ104" s="3" t="e">
        <f>IF(BO104&lt;=2018,1)</f>
        <v>#REF!</v>
      </c>
      <c r="BR104" s="3" t="e">
        <f>IF(BO104&gt;=2020,1)</f>
        <v>#REF!</v>
      </c>
      <c r="BS104" s="3" t="e">
        <f>IF(AND(O104=31,Q104=1,O105=31),1,IF(AND(O104=31,Q104=2,O105=31),2,IF(AND(O104=31,Q104=3,O105=31),3,IF(AND(O104=31,Q104=4,O105=31),4,IF(AND(O104&gt;VALUE(概算年度),O104&lt;31,O105=31),5)))))</f>
        <v>#REF!</v>
      </c>
      <c r="BT104" s="3" t="b">
        <f>IF(OR(O104=31,O104=1),IF(AND(O105=1,OR(Q104=1,Q104=2,Q104=3,Q104=4,Q104=5)),1,IF(AND(O105=1,Q104=6),6,IF(AND(O105=1,Q104=7),7,IF(AND(O105=1,Q104=8),8,IF(AND(O105=1,Q104=9),9,IF(AND(O105=1,Q104=10),10,IF(AND(O105=1,Q104=11),11,IF(AND(O105=1,Q104=12),12)))))))),IF(O105=1,13))</f>
        <v>0</v>
      </c>
      <c r="BU104" s="3" t="e">
        <f>IF(AND(VALUE(概算年度)='報告書（事業主控）'!O104,VALUE(概算年度)='報告書（事業主控）'!O105),IF('報告書（事業主控）'!Q104=1,1,IF('報告書（事業主控）'!Q104=2,2,IF('報告書（事業主控）'!Q104=3,3))))</f>
        <v>#REF!</v>
      </c>
      <c r="BV104" s="3" t="e">
        <f>IF(BS104=1,"平31_1",IF(BS104=2,"平31_2",IF(BS104=3,"平31_3",IF(BS104=4,"平31_4",IF(BS104=5,"平31_1",IF(BT104=1,"_5月",IF(BT104=6,"_6月",IF(BT104=7,"_7月",IF(BT104=8,"_8月",IF(BT104=9,"_9月",IF(BT104=10,"_10月",IF(BT104=11,"_11月",IF(BT104=12,"_12月",IF(BT104=13,"_5月",IF(AND(O104=O105,O105&lt;&gt;VALUE(概算年度)),IF(Q104=1,"_1月",IF(Q104=2,"_2月",IF(Q104=3,"_3月",IF(Q104=4,"_4月",IF(Q104=5,"_5月",IF(Q104=6,"_6月",IF(Q104=7,"_7月",IF(Q104=8,"_8月",IF(Q104=9,"_9月",IF(Q104=10,"_10月",IF(Q104=11,"_11月",IF(Q104=12,"_12月")))))))))))),IF(BU104=1,"対象年1_3月",IF(BU104=2,"対象年2_3月",IF(BU104=3,"対象年3月",IF(O105=VALUE(概算年度),"対象年1_3月","_1月")))))))))))))))))))</f>
        <v>#REF!</v>
      </c>
    </row>
    <row r="105" spans="2:74" ht="18.75" customHeight="1">
      <c r="B105" s="272"/>
      <c r="C105" s="273"/>
      <c r="D105" s="273"/>
      <c r="E105" s="273"/>
      <c r="F105" s="273"/>
      <c r="G105" s="273"/>
      <c r="H105" s="273"/>
      <c r="I105" s="274"/>
      <c r="J105" s="272"/>
      <c r="K105" s="273"/>
      <c r="L105" s="273"/>
      <c r="M105" s="273"/>
      <c r="N105" s="276"/>
      <c r="O105" s="187"/>
      <c r="P105" s="16" t="s">
        <v>60</v>
      </c>
      <c r="Q105" s="199"/>
      <c r="R105" s="16" t="s">
        <v>61</v>
      </c>
      <c r="S105" s="197"/>
      <c r="T105" s="282" t="s">
        <v>64</v>
      </c>
      <c r="U105" s="282"/>
      <c r="V105" s="283"/>
      <c r="W105" s="284"/>
      <c r="X105" s="284"/>
      <c r="Y105" s="285"/>
      <c r="Z105" s="283"/>
      <c r="AA105" s="284"/>
      <c r="AB105" s="284"/>
      <c r="AC105" s="284"/>
      <c r="AD105" s="283"/>
      <c r="AE105" s="284"/>
      <c r="AF105" s="284"/>
      <c r="AG105" s="285"/>
      <c r="AH105" s="283">
        <f>V105+Z105-AD105</f>
        <v>0</v>
      </c>
      <c r="AI105" s="284"/>
      <c r="AJ105" s="284"/>
      <c r="AK105" s="285"/>
      <c r="AL105" s="384"/>
      <c r="AM105" s="385"/>
      <c r="AN105" s="283">
        <f>IF(AH105="","",ROUNDDOWN(AH105*AL104%,0))</f>
        <v>0</v>
      </c>
      <c r="AO105" s="284"/>
      <c r="AP105" s="284"/>
      <c r="AQ105" s="284"/>
      <c r="AR105" s="284"/>
      <c r="AS105" s="114"/>
      <c r="AV105" s="18"/>
      <c r="AW105" s="19"/>
      <c r="AY105" s="95">
        <f t="shared" ref="AY105" si="45">AH105</f>
        <v>0</v>
      </c>
      <c r="AZ105" s="41" t="e">
        <f>IF(AV104&lt;=#REF!,AH105,IF(AND(AV104&gt;=#REF!,AV104&lt;=#REF!),AH105*105/108,AH105))</f>
        <v>#REF!</v>
      </c>
      <c r="BA105" s="40"/>
      <c r="BB105" s="41">
        <f t="shared" ref="BB105" si="46">IF($AL105="賃金で算定",0,INT(AY105*$AL105/100))</f>
        <v>0</v>
      </c>
      <c r="BC105" s="41" t="e">
        <f>IF(AY105=AZ105,BB105,AZ105*$AL105/100)</f>
        <v>#REF!</v>
      </c>
      <c r="BL105" s="17" t="e">
        <f>IF(AY105=AZ105,0,1)</f>
        <v>#REF!</v>
      </c>
      <c r="BM105" s="17" t="e">
        <f>IF(BL105=1,AL105,"")</f>
        <v>#REF!</v>
      </c>
    </row>
    <row r="106" spans="2:74" ht="18.75" customHeight="1">
      <c r="B106" s="269"/>
      <c r="C106" s="270"/>
      <c r="D106" s="270"/>
      <c r="E106" s="270"/>
      <c r="F106" s="270"/>
      <c r="G106" s="270"/>
      <c r="H106" s="270"/>
      <c r="I106" s="271"/>
      <c r="J106" s="269"/>
      <c r="K106" s="270"/>
      <c r="L106" s="270"/>
      <c r="M106" s="270"/>
      <c r="N106" s="275"/>
      <c r="O106" s="185"/>
      <c r="P106" s="65" t="s">
        <v>65</v>
      </c>
      <c r="Q106" s="198"/>
      <c r="R106" s="65" t="s">
        <v>61</v>
      </c>
      <c r="S106" s="142"/>
      <c r="T106" s="277" t="s">
        <v>62</v>
      </c>
      <c r="U106" s="277"/>
      <c r="V106" s="278"/>
      <c r="W106" s="279"/>
      <c r="X106" s="279"/>
      <c r="Y106" s="192"/>
      <c r="Z106" s="193"/>
      <c r="AA106" s="194"/>
      <c r="AB106" s="194"/>
      <c r="AC106" s="192"/>
      <c r="AD106" s="193"/>
      <c r="AE106" s="194"/>
      <c r="AF106" s="194"/>
      <c r="AG106" s="195"/>
      <c r="AH106" s="257"/>
      <c r="AI106" s="258"/>
      <c r="AJ106" s="258"/>
      <c r="AK106" s="259"/>
      <c r="AL106" s="382"/>
      <c r="AM106" s="383"/>
      <c r="AN106" s="257"/>
      <c r="AO106" s="258"/>
      <c r="AP106" s="258"/>
      <c r="AQ106" s="258"/>
      <c r="AR106" s="258"/>
      <c r="AS106" s="115"/>
      <c r="AV106" s="18" t="str">
        <f>IF(OR(O106="",Q106=""),"", IF(O106&lt;20,DATE(O106+118,Q106,IF(S106="",1,S106)),DATE(O106+88,Q106,IF(S106="",1,S106))))</f>
        <v/>
      </c>
      <c r="AW106" s="19" t="e">
        <f>IF(AV106&lt;=#REF!,"昔",IF(AV106&lt;=#REF!,"上",IF(AV106&lt;=#REF!,"中","下")))</f>
        <v>#REF!</v>
      </c>
      <c r="AX106" s="8" t="e">
        <f>IF(AV106&lt;=#REF!,5,IF(AV106&lt;=#REF!,7,IF(AV106&lt;=#REF!,9,11)))</f>
        <v>#REF!</v>
      </c>
      <c r="AY106" s="66"/>
      <c r="AZ106" s="67"/>
      <c r="BA106" s="68">
        <f t="shared" ref="BA106" si="47">AN106</f>
        <v>0</v>
      </c>
      <c r="BB106" s="67"/>
      <c r="BC106" s="67"/>
      <c r="BO106" s="1" t="e">
        <f>IF(O106&lt;=VALUE(概算年度),O106+2018,O106+1988)</f>
        <v>#REF!</v>
      </c>
      <c r="BP106" s="1" t="e">
        <f>IF(BO106=2019,1)</f>
        <v>#REF!</v>
      </c>
      <c r="BQ106" s="3" t="e">
        <f>IF(BO106&lt;=2018,1)</f>
        <v>#REF!</v>
      </c>
      <c r="BR106" s="3" t="e">
        <f>IF(BO106&gt;=2020,1)</f>
        <v>#REF!</v>
      </c>
      <c r="BS106" s="3" t="e">
        <f>IF(AND(O106=31,Q106=1,O107=31),1,IF(AND(O106=31,Q106=2,O107=31),2,IF(AND(O106=31,Q106=3,O107=31),3,IF(AND(O106=31,Q106=4,O107=31),4,IF(AND(O106&gt;VALUE(概算年度),O106&lt;31,O107=31),5)))))</f>
        <v>#REF!</v>
      </c>
      <c r="BT106" s="3" t="b">
        <f>IF(OR(O106=31,O106=1),IF(AND(O107=1,OR(Q106=1,Q106=2,Q106=3,Q106=4,Q106=5)),1,IF(AND(O107=1,Q106=6),6,IF(AND(O107=1,Q106=7),7,IF(AND(O107=1,Q106=8),8,IF(AND(O107=1,Q106=9),9,IF(AND(O107=1,Q106=10),10,IF(AND(O107=1,Q106=11),11,IF(AND(O107=1,Q106=12),12)))))))),IF(O107=1,13))</f>
        <v>0</v>
      </c>
      <c r="BU106" s="3" t="e">
        <f>IF(AND(VALUE(概算年度)='報告書（事業主控）'!O106,VALUE(概算年度)='報告書（事業主控）'!O107),IF('報告書（事業主控）'!Q106=1,1,IF('報告書（事業主控）'!Q106=2,2,IF('報告書（事業主控）'!Q106=3,3))))</f>
        <v>#REF!</v>
      </c>
      <c r="BV106" s="3" t="e">
        <f>IF(BS106=1,"平31_1",IF(BS106=2,"平31_2",IF(BS106=3,"平31_3",IF(BS106=4,"平31_4",IF(BS106=5,"平31_1",IF(BT106=1,"_5月",IF(BT106=6,"_6月",IF(BT106=7,"_7月",IF(BT106=8,"_8月",IF(BT106=9,"_9月",IF(BT106=10,"_10月",IF(BT106=11,"_11月",IF(BT106=12,"_12月",IF(BT106=13,"_5月",IF(AND(O106=O107,O107&lt;&gt;VALUE(概算年度)),IF(Q106=1,"_1月",IF(Q106=2,"_2月",IF(Q106=3,"_3月",IF(Q106=4,"_4月",IF(Q106=5,"_5月",IF(Q106=6,"_6月",IF(Q106=7,"_7月",IF(Q106=8,"_8月",IF(Q106=9,"_9月",IF(Q106=10,"_10月",IF(Q106=11,"_11月",IF(Q106=12,"_12月")))))))))))),IF(BU106=1,"対象年1_3月",IF(BU106=2,"対象年2_3月",IF(BU106=3,"対象年3月",IF(O107=VALUE(概算年度),"対象年1_3月","_1月")))))))))))))))))))</f>
        <v>#REF!</v>
      </c>
    </row>
    <row r="107" spans="2:74" ht="18.75" customHeight="1">
      <c r="B107" s="272"/>
      <c r="C107" s="273"/>
      <c r="D107" s="273"/>
      <c r="E107" s="273"/>
      <c r="F107" s="273"/>
      <c r="G107" s="273"/>
      <c r="H107" s="273"/>
      <c r="I107" s="274"/>
      <c r="J107" s="272"/>
      <c r="K107" s="273"/>
      <c r="L107" s="273"/>
      <c r="M107" s="273"/>
      <c r="N107" s="276"/>
      <c r="O107" s="187"/>
      <c r="P107" s="16" t="s">
        <v>60</v>
      </c>
      <c r="Q107" s="199"/>
      <c r="R107" s="16" t="s">
        <v>61</v>
      </c>
      <c r="S107" s="197"/>
      <c r="T107" s="282" t="s">
        <v>64</v>
      </c>
      <c r="U107" s="282"/>
      <c r="V107" s="283"/>
      <c r="W107" s="284"/>
      <c r="X107" s="284"/>
      <c r="Y107" s="285"/>
      <c r="Z107" s="286"/>
      <c r="AA107" s="287"/>
      <c r="AB107" s="287"/>
      <c r="AC107" s="287"/>
      <c r="AD107" s="286"/>
      <c r="AE107" s="287"/>
      <c r="AF107" s="287"/>
      <c r="AG107" s="288"/>
      <c r="AH107" s="283">
        <f>V107+Z107-AD107</f>
        <v>0</v>
      </c>
      <c r="AI107" s="284"/>
      <c r="AJ107" s="284"/>
      <c r="AK107" s="285"/>
      <c r="AL107" s="384"/>
      <c r="AM107" s="385"/>
      <c r="AN107" s="283">
        <f>IF(AH107="","",ROUNDDOWN(AH107*AL106%,0))</f>
        <v>0</v>
      </c>
      <c r="AO107" s="284"/>
      <c r="AP107" s="284"/>
      <c r="AQ107" s="284"/>
      <c r="AR107" s="284"/>
      <c r="AS107" s="114"/>
      <c r="AV107" s="18"/>
      <c r="AW107" s="19"/>
      <c r="AY107" s="95">
        <f t="shared" ref="AY107" si="48">AH107</f>
        <v>0</v>
      </c>
      <c r="AZ107" s="41" t="e">
        <f>IF(AV106&lt;=#REF!,AH107,IF(AND(AV106&gt;=#REF!,AV106&lt;=#REF!),AH107*105/108,AH107))</f>
        <v>#REF!</v>
      </c>
      <c r="BA107" s="40"/>
      <c r="BB107" s="41">
        <f t="shared" ref="BB107" si="49">IF($AL107="賃金で算定",0,INT(AY107*$AL107/100))</f>
        <v>0</v>
      </c>
      <c r="BC107" s="41" t="e">
        <f>IF(AY107=AZ107,BB107,AZ107*$AL107/100)</f>
        <v>#REF!</v>
      </c>
      <c r="BL107" s="17" t="e">
        <f>IF(AY107=AZ107,0,1)</f>
        <v>#REF!</v>
      </c>
      <c r="BM107" s="17" t="e">
        <f>IF(BL107=1,AL107,"")</f>
        <v>#REF!</v>
      </c>
    </row>
    <row r="108" spans="2:74" ht="18.75" customHeight="1">
      <c r="B108" s="269"/>
      <c r="C108" s="270"/>
      <c r="D108" s="270"/>
      <c r="E108" s="270"/>
      <c r="F108" s="270"/>
      <c r="G108" s="270"/>
      <c r="H108" s="270"/>
      <c r="I108" s="271"/>
      <c r="J108" s="269"/>
      <c r="K108" s="270"/>
      <c r="L108" s="270"/>
      <c r="M108" s="270"/>
      <c r="N108" s="275"/>
      <c r="O108" s="185"/>
      <c r="P108" s="65" t="s">
        <v>65</v>
      </c>
      <c r="Q108" s="198"/>
      <c r="R108" s="65" t="s">
        <v>61</v>
      </c>
      <c r="S108" s="142"/>
      <c r="T108" s="277" t="s">
        <v>62</v>
      </c>
      <c r="U108" s="277"/>
      <c r="V108" s="278"/>
      <c r="W108" s="279"/>
      <c r="X108" s="279"/>
      <c r="Y108" s="188"/>
      <c r="Z108" s="189"/>
      <c r="AA108" s="190"/>
      <c r="AB108" s="190"/>
      <c r="AC108" s="188"/>
      <c r="AD108" s="189"/>
      <c r="AE108" s="190"/>
      <c r="AF108" s="190"/>
      <c r="AG108" s="191"/>
      <c r="AH108" s="257"/>
      <c r="AI108" s="258"/>
      <c r="AJ108" s="258"/>
      <c r="AK108" s="259"/>
      <c r="AL108" s="382"/>
      <c r="AM108" s="383"/>
      <c r="AN108" s="257"/>
      <c r="AO108" s="258"/>
      <c r="AP108" s="258"/>
      <c r="AQ108" s="258"/>
      <c r="AR108" s="258"/>
      <c r="AS108" s="115"/>
      <c r="AV108" s="18" t="str">
        <f>IF(OR(O108="",Q108=""),"", IF(O108&lt;20,DATE(O108+118,Q108,IF(S108="",1,S108)),DATE(O108+88,Q108,IF(S108="",1,S108))))</f>
        <v/>
      </c>
      <c r="AW108" s="19" t="e">
        <f>IF(AV108&lt;=#REF!,"昔",IF(AV108&lt;=#REF!,"上",IF(AV108&lt;=#REF!,"中","下")))</f>
        <v>#REF!</v>
      </c>
      <c r="AX108" s="8" t="e">
        <f>IF(AV108&lt;=#REF!,5,IF(AV108&lt;=#REF!,7,IF(AV108&lt;=#REF!,9,11)))</f>
        <v>#REF!</v>
      </c>
      <c r="AY108" s="66"/>
      <c r="AZ108" s="67"/>
      <c r="BA108" s="68">
        <f t="shared" ref="BA108" si="50">AN108</f>
        <v>0</v>
      </c>
      <c r="BB108" s="67"/>
      <c r="BC108" s="67"/>
      <c r="BO108" s="1" t="e">
        <f>IF(O108&lt;=VALUE(概算年度),O108+2018,O108+1988)</f>
        <v>#REF!</v>
      </c>
      <c r="BP108" s="1" t="e">
        <f>IF(BO108=2019,1)</f>
        <v>#REF!</v>
      </c>
      <c r="BQ108" s="3" t="e">
        <f>IF(BO108&lt;=2018,1)</f>
        <v>#REF!</v>
      </c>
      <c r="BR108" s="3" t="e">
        <f>IF(BO108&gt;=2020,1)</f>
        <v>#REF!</v>
      </c>
      <c r="BS108" s="3" t="e">
        <f>IF(AND(O108=31,Q108=1,O109=31),1,IF(AND(O108=31,Q108=2,O109=31),2,IF(AND(O108=31,Q108=3,O109=31),3,IF(AND(O108=31,Q108=4,O109=31),4,IF(AND(O108&gt;VALUE(概算年度),O108&lt;31,O109=31),5)))))</f>
        <v>#REF!</v>
      </c>
      <c r="BT108" s="3" t="b">
        <f>IF(OR(O108=31,O108=1),IF(AND(O109=1,OR(Q108=1,Q108=2,Q108=3,Q108=4,Q108=5)),1,IF(AND(O109=1,Q108=6),6,IF(AND(O109=1,Q108=7),7,IF(AND(O109=1,Q108=8),8,IF(AND(O109=1,Q108=9),9,IF(AND(O109=1,Q108=10),10,IF(AND(O109=1,Q108=11),11,IF(AND(O109=1,Q108=12),12)))))))),IF(O109=1,13))</f>
        <v>0</v>
      </c>
      <c r="BU108" s="3" t="e">
        <f>IF(AND(VALUE(概算年度)='報告書（事業主控）'!O108,VALUE(概算年度)='報告書（事業主控）'!O109),IF('報告書（事業主控）'!Q108=1,1,IF('報告書（事業主控）'!Q108=2,2,IF('報告書（事業主控）'!Q108=3,3))))</f>
        <v>#REF!</v>
      </c>
      <c r="BV108" s="3" t="e">
        <f>IF(BS108=1,"平31_1",IF(BS108=2,"平31_2",IF(BS108=3,"平31_3",IF(BS108=4,"平31_4",IF(BS108=5,"平31_1",IF(BT108=1,"_5月",IF(BT108=6,"_6月",IF(BT108=7,"_7月",IF(BT108=8,"_8月",IF(BT108=9,"_9月",IF(BT108=10,"_10月",IF(BT108=11,"_11月",IF(BT108=12,"_12月",IF(BT108=13,"_5月",IF(AND(O108=O109,O109&lt;&gt;VALUE(概算年度)),IF(Q108=1,"_1月",IF(Q108=2,"_2月",IF(Q108=3,"_3月",IF(Q108=4,"_4月",IF(Q108=5,"_5月",IF(Q108=6,"_6月",IF(Q108=7,"_7月",IF(Q108=8,"_8月",IF(Q108=9,"_9月",IF(Q108=10,"_10月",IF(Q108=11,"_11月",IF(Q108=12,"_12月")))))))))))),IF(BU108=1,"対象年1_3月",IF(BU108=2,"対象年2_3月",IF(BU108=3,"対象年3月",IF(O109=VALUE(概算年度),"対象年1_3月","_1月")))))))))))))))))))</f>
        <v>#REF!</v>
      </c>
    </row>
    <row r="109" spans="2:74" ht="18.75" customHeight="1">
      <c r="B109" s="272"/>
      <c r="C109" s="273"/>
      <c r="D109" s="273"/>
      <c r="E109" s="273"/>
      <c r="F109" s="273"/>
      <c r="G109" s="273"/>
      <c r="H109" s="273"/>
      <c r="I109" s="274"/>
      <c r="J109" s="272"/>
      <c r="K109" s="273"/>
      <c r="L109" s="273"/>
      <c r="M109" s="273"/>
      <c r="N109" s="276"/>
      <c r="O109" s="187"/>
      <c r="P109" s="16" t="s">
        <v>60</v>
      </c>
      <c r="Q109" s="199"/>
      <c r="R109" s="16" t="s">
        <v>61</v>
      </c>
      <c r="S109" s="197"/>
      <c r="T109" s="282" t="s">
        <v>64</v>
      </c>
      <c r="U109" s="282"/>
      <c r="V109" s="283"/>
      <c r="W109" s="284"/>
      <c r="X109" s="284"/>
      <c r="Y109" s="285"/>
      <c r="Z109" s="283"/>
      <c r="AA109" s="284"/>
      <c r="AB109" s="284"/>
      <c r="AC109" s="284"/>
      <c r="AD109" s="286"/>
      <c r="AE109" s="287"/>
      <c r="AF109" s="287"/>
      <c r="AG109" s="288"/>
      <c r="AH109" s="283">
        <f>V109+Z109-AD109</f>
        <v>0</v>
      </c>
      <c r="AI109" s="284"/>
      <c r="AJ109" s="284"/>
      <c r="AK109" s="285"/>
      <c r="AL109" s="384"/>
      <c r="AM109" s="385"/>
      <c r="AN109" s="283">
        <f>IF(AH109="","",ROUNDDOWN(AH109*AL108%,0))</f>
        <v>0</v>
      </c>
      <c r="AO109" s="284"/>
      <c r="AP109" s="284"/>
      <c r="AQ109" s="284"/>
      <c r="AR109" s="284"/>
      <c r="AS109" s="114"/>
      <c r="AV109" s="18"/>
      <c r="AW109" s="19"/>
      <c r="AY109" s="95">
        <f t="shared" ref="AY109" si="51">AH109</f>
        <v>0</v>
      </c>
      <c r="AZ109" s="41" t="e">
        <f>IF(AV108&lt;=#REF!,AH109,IF(AND(AV108&gt;=#REF!,AV108&lt;=#REF!),AH109*105/108,AH109))</f>
        <v>#REF!</v>
      </c>
      <c r="BA109" s="40"/>
      <c r="BB109" s="41">
        <f t="shared" ref="BB109" si="52">IF($AL109="賃金で算定",0,INT(AY109*$AL109/100))</f>
        <v>0</v>
      </c>
      <c r="BC109" s="41" t="e">
        <f>IF(AY109=AZ109,BB109,AZ109*$AL109/100)</f>
        <v>#REF!</v>
      </c>
      <c r="BL109" s="17" t="e">
        <f>IF(AY109=AZ109,0,1)</f>
        <v>#REF!</v>
      </c>
      <c r="BM109" s="17" t="e">
        <f>IF(BL109=1,AL109,"")</f>
        <v>#REF!</v>
      </c>
    </row>
    <row r="110" spans="2:74" ht="18.75" customHeight="1">
      <c r="B110" s="269"/>
      <c r="C110" s="270"/>
      <c r="D110" s="270"/>
      <c r="E110" s="270"/>
      <c r="F110" s="270"/>
      <c r="G110" s="270"/>
      <c r="H110" s="270"/>
      <c r="I110" s="271"/>
      <c r="J110" s="269"/>
      <c r="K110" s="270"/>
      <c r="L110" s="270"/>
      <c r="M110" s="270"/>
      <c r="N110" s="275"/>
      <c r="O110" s="185"/>
      <c r="P110" s="65" t="s">
        <v>65</v>
      </c>
      <c r="Q110" s="198"/>
      <c r="R110" s="65" t="s">
        <v>61</v>
      </c>
      <c r="S110" s="142"/>
      <c r="T110" s="277" t="s">
        <v>62</v>
      </c>
      <c r="U110" s="277"/>
      <c r="V110" s="278"/>
      <c r="W110" s="279"/>
      <c r="X110" s="279"/>
      <c r="Y110" s="138"/>
      <c r="Z110" s="189"/>
      <c r="AA110" s="190"/>
      <c r="AB110" s="190"/>
      <c r="AC110" s="188"/>
      <c r="AD110" s="189"/>
      <c r="AE110" s="190"/>
      <c r="AF110" s="190"/>
      <c r="AG110" s="191"/>
      <c r="AH110" s="257"/>
      <c r="AI110" s="258"/>
      <c r="AJ110" s="258"/>
      <c r="AK110" s="259"/>
      <c r="AL110" s="382"/>
      <c r="AM110" s="383"/>
      <c r="AN110" s="280"/>
      <c r="AO110" s="281"/>
      <c r="AP110" s="281"/>
      <c r="AQ110" s="281"/>
      <c r="AR110" s="281"/>
      <c r="AS110" s="115"/>
      <c r="AV110" s="18" t="str">
        <f>IF(OR(O110="",Q110=""),"", IF(O110&lt;20,DATE(O110+118,Q110,IF(S110="",1,S110)),DATE(O110+88,Q110,IF(S110="",1,S110))))</f>
        <v/>
      </c>
      <c r="AW110" s="19" t="e">
        <f>IF(AV110&lt;=#REF!,"昔",IF(AV110&lt;=#REF!,"上",IF(AV110&lt;=#REF!,"中","下")))</f>
        <v>#REF!</v>
      </c>
      <c r="AX110" s="8" t="e">
        <f>IF(AV110&lt;=#REF!,5,IF(AV110&lt;=#REF!,7,IF(AV110&lt;=#REF!,9,11)))</f>
        <v>#REF!</v>
      </c>
      <c r="AY110" s="66"/>
      <c r="AZ110" s="67"/>
      <c r="BA110" s="68">
        <f t="shared" ref="BA110" si="53">AN110</f>
        <v>0</v>
      </c>
      <c r="BB110" s="67"/>
      <c r="BC110" s="67"/>
      <c r="BO110" s="1" t="e">
        <f>IF(O110&lt;=VALUE(概算年度),O110+2018,O110+1988)</f>
        <v>#REF!</v>
      </c>
      <c r="BP110" s="1" t="e">
        <f>IF(BO110=2019,1)</f>
        <v>#REF!</v>
      </c>
      <c r="BQ110" s="3" t="e">
        <f>IF(BO110&lt;=2018,1)</f>
        <v>#REF!</v>
      </c>
      <c r="BR110" s="3" t="e">
        <f>IF(BO110&gt;=2020,1)</f>
        <v>#REF!</v>
      </c>
      <c r="BS110" s="3" t="e">
        <f>IF(AND(O110=31,Q110=1,O111=31),1,IF(AND(O110=31,Q110=2,O111=31),2,IF(AND(O110=31,Q110=3,O111=31),3,IF(AND(O110=31,Q110=4,O111=31),4,IF(AND(O110&gt;VALUE(概算年度),O110&lt;31,O111=31),5)))))</f>
        <v>#REF!</v>
      </c>
      <c r="BT110" s="3" t="b">
        <f>IF(OR(O110=31,O110=1),IF(AND(O111=1,OR(Q110=1,Q110=2,Q110=3,Q110=4,Q110=5)),1,IF(AND(O111=1,Q110=6),6,IF(AND(O111=1,Q110=7),7,IF(AND(O111=1,Q110=8),8,IF(AND(O111=1,Q110=9),9,IF(AND(O111=1,Q110=10),10,IF(AND(O111=1,Q110=11),11,IF(AND(O111=1,Q110=12),12)))))))),IF(O111=1,13))</f>
        <v>0</v>
      </c>
      <c r="BU110" s="3" t="e">
        <f>IF(AND(VALUE(概算年度)='報告書（事業主控）'!O110,VALUE(概算年度)='報告書（事業主控）'!O111),IF('報告書（事業主控）'!Q110=1,1,IF('報告書（事業主控）'!Q110=2,2,IF('報告書（事業主控）'!Q110=3,3))))</f>
        <v>#REF!</v>
      </c>
      <c r="BV110" s="3" t="e">
        <f>IF(BS110=1,"平31_1",IF(BS110=2,"平31_2",IF(BS110=3,"平31_3",IF(BS110=4,"平31_4",IF(BS110=5,"平31_1",IF(BT110=1,"_5月",IF(BT110=6,"_6月",IF(BT110=7,"_7月",IF(BT110=8,"_8月",IF(BT110=9,"_9月",IF(BT110=10,"_10月",IF(BT110=11,"_11月",IF(BT110=12,"_12月",IF(BT110=13,"_5月",IF(AND(O110=O111,O111&lt;&gt;VALUE(概算年度)),IF(Q110=1,"_1月",IF(Q110=2,"_2月",IF(Q110=3,"_3月",IF(Q110=4,"_4月",IF(Q110=5,"_5月",IF(Q110=6,"_6月",IF(Q110=7,"_7月",IF(Q110=8,"_8月",IF(Q110=9,"_9月",IF(Q110=10,"_10月",IF(Q110=11,"_11月",IF(Q110=12,"_12月")))))))))))),IF(BU110=1,"対象年1_3月",IF(BU110=2,"対象年2_3月",IF(BU110=3,"対象年3月",IF(O111=VALUE(概算年度),"対象年1_3月","_1月")))))))))))))))))))</f>
        <v>#REF!</v>
      </c>
    </row>
    <row r="111" spans="2:74" ht="18.75" customHeight="1">
      <c r="B111" s="272"/>
      <c r="C111" s="273"/>
      <c r="D111" s="273"/>
      <c r="E111" s="273"/>
      <c r="F111" s="273"/>
      <c r="G111" s="273"/>
      <c r="H111" s="273"/>
      <c r="I111" s="274"/>
      <c r="J111" s="272"/>
      <c r="K111" s="273"/>
      <c r="L111" s="273"/>
      <c r="M111" s="273"/>
      <c r="N111" s="276"/>
      <c r="O111" s="187"/>
      <c r="P111" s="16" t="s">
        <v>60</v>
      </c>
      <c r="Q111" s="199"/>
      <c r="R111" s="16" t="s">
        <v>61</v>
      </c>
      <c r="S111" s="197"/>
      <c r="T111" s="282" t="s">
        <v>64</v>
      </c>
      <c r="U111" s="282"/>
      <c r="V111" s="283"/>
      <c r="W111" s="284"/>
      <c r="X111" s="284"/>
      <c r="Y111" s="285"/>
      <c r="Z111" s="283"/>
      <c r="AA111" s="284"/>
      <c r="AB111" s="284"/>
      <c r="AC111" s="284"/>
      <c r="AD111" s="286"/>
      <c r="AE111" s="287"/>
      <c r="AF111" s="287"/>
      <c r="AG111" s="288"/>
      <c r="AH111" s="283">
        <f>V111+Z111-AD111</f>
        <v>0</v>
      </c>
      <c r="AI111" s="284"/>
      <c r="AJ111" s="284"/>
      <c r="AK111" s="285"/>
      <c r="AL111" s="384"/>
      <c r="AM111" s="385"/>
      <c r="AN111" s="283">
        <f>IF(AH111="","",ROUNDDOWN(AH111*AL110%,0))</f>
        <v>0</v>
      </c>
      <c r="AO111" s="284"/>
      <c r="AP111" s="284"/>
      <c r="AQ111" s="284"/>
      <c r="AR111" s="284"/>
      <c r="AS111" s="114"/>
      <c r="AV111" s="18"/>
      <c r="AW111" s="19"/>
      <c r="AY111" s="95">
        <f t="shared" ref="AY111" si="54">AH111</f>
        <v>0</v>
      </c>
      <c r="AZ111" s="41" t="e">
        <f>IF(AV110&lt;=#REF!,AH111,IF(AND(AV110&gt;=#REF!,AV110&lt;=#REF!),AH111*105/108,AH111))</f>
        <v>#REF!</v>
      </c>
      <c r="BA111" s="40"/>
      <c r="BB111" s="41">
        <f t="shared" ref="BB111" si="55">IF($AL111="賃金で算定",0,INT(AY111*$AL111/100))</f>
        <v>0</v>
      </c>
      <c r="BC111" s="41" t="e">
        <f>IF(AY111=AZ111,BB111,AZ111*$AL111/100)</f>
        <v>#REF!</v>
      </c>
      <c r="BL111" s="17" t="e">
        <f>IF(AY111=AZ111,0,1)</f>
        <v>#REF!</v>
      </c>
      <c r="BM111" s="17" t="e">
        <f>IF(BL111=1,AL111,"")</f>
        <v>#REF!</v>
      </c>
    </row>
    <row r="112" spans="2:74" ht="18.75" customHeight="1">
      <c r="B112" s="269"/>
      <c r="C112" s="270"/>
      <c r="D112" s="270"/>
      <c r="E112" s="270"/>
      <c r="F112" s="270"/>
      <c r="G112" s="270"/>
      <c r="H112" s="270"/>
      <c r="I112" s="271"/>
      <c r="J112" s="269"/>
      <c r="K112" s="270"/>
      <c r="L112" s="270"/>
      <c r="M112" s="270"/>
      <c r="N112" s="275"/>
      <c r="O112" s="185"/>
      <c r="P112" s="65" t="s">
        <v>65</v>
      </c>
      <c r="Q112" s="198"/>
      <c r="R112" s="65" t="s">
        <v>61</v>
      </c>
      <c r="S112" s="142"/>
      <c r="T112" s="277" t="s">
        <v>62</v>
      </c>
      <c r="U112" s="277"/>
      <c r="V112" s="278"/>
      <c r="W112" s="279"/>
      <c r="X112" s="279"/>
      <c r="Y112" s="138"/>
      <c r="Z112" s="189"/>
      <c r="AA112" s="190"/>
      <c r="AB112" s="190"/>
      <c r="AC112" s="188"/>
      <c r="AD112" s="189"/>
      <c r="AE112" s="190"/>
      <c r="AF112" s="190"/>
      <c r="AG112" s="191"/>
      <c r="AH112" s="257"/>
      <c r="AI112" s="258"/>
      <c r="AJ112" s="258"/>
      <c r="AK112" s="259"/>
      <c r="AL112" s="382"/>
      <c r="AM112" s="383"/>
      <c r="AN112" s="280"/>
      <c r="AO112" s="281"/>
      <c r="AP112" s="281"/>
      <c r="AQ112" s="281"/>
      <c r="AR112" s="281"/>
      <c r="AS112" s="115"/>
      <c r="AV112" s="18" t="str">
        <f>IF(OR(O112="",Q112=""),"", IF(O112&lt;20,DATE(O112+118,Q112,IF(S112="",1,S112)),DATE(O112+88,Q112,IF(S112="",1,S112))))</f>
        <v/>
      </c>
      <c r="AW112" s="19" t="e">
        <f>IF(AV112&lt;=#REF!,"昔",IF(AV112&lt;=#REF!,"上",IF(AV112&lt;=#REF!,"中","下")))</f>
        <v>#REF!</v>
      </c>
      <c r="AX112" s="8" t="e">
        <f>IF(AV112&lt;=#REF!,5,IF(AV112&lt;=#REF!,7,IF(AV112&lt;=#REF!,9,11)))</f>
        <v>#REF!</v>
      </c>
      <c r="AY112" s="66"/>
      <c r="AZ112" s="67"/>
      <c r="BA112" s="68">
        <f t="shared" ref="BA112" si="56">AN112</f>
        <v>0</v>
      </c>
      <c r="BB112" s="67"/>
      <c r="BC112" s="67"/>
      <c r="BO112" s="1" t="e">
        <f>IF(O112&lt;=VALUE(概算年度),O112+2018,O112+1988)</f>
        <v>#REF!</v>
      </c>
      <c r="BP112" s="1" t="e">
        <f>IF(BO112=2019,1)</f>
        <v>#REF!</v>
      </c>
      <c r="BQ112" s="3" t="e">
        <f>IF(BO112&lt;=2018,1)</f>
        <v>#REF!</v>
      </c>
      <c r="BR112" s="3" t="e">
        <f>IF(BO112&gt;=2020,1)</f>
        <v>#REF!</v>
      </c>
      <c r="BS112" s="3" t="e">
        <f>IF(AND(O112=31,Q112=1,O113=31),1,IF(AND(O112=31,Q112=2,O113=31),2,IF(AND(O112=31,Q112=3,O113=31),3,IF(AND(O112=31,Q112=4,O113=31),4,IF(AND(O112&gt;VALUE(概算年度),O112&lt;31,O113=31),5)))))</f>
        <v>#REF!</v>
      </c>
      <c r="BT112" s="3" t="b">
        <f>IF(OR(O112=31,O112=1),IF(AND(O113=1,OR(Q112=1,Q112=2,Q112=3,Q112=4,Q112=5)),1,IF(AND(O113=1,Q112=6),6,IF(AND(O113=1,Q112=7),7,IF(AND(O113=1,Q112=8),8,IF(AND(O113=1,Q112=9),9,IF(AND(O113=1,Q112=10),10,IF(AND(O113=1,Q112=11),11,IF(AND(O113=1,Q112=12),12)))))))),IF(O113=1,13))</f>
        <v>0</v>
      </c>
      <c r="BU112" s="3" t="e">
        <f>IF(AND(VALUE(概算年度)='報告書（事業主控）'!O112,VALUE(概算年度)='報告書（事業主控）'!O113),IF('報告書（事業主控）'!Q112=1,1,IF('報告書（事業主控）'!Q112=2,2,IF('報告書（事業主控）'!Q112=3,3))))</f>
        <v>#REF!</v>
      </c>
      <c r="BV112" s="3" t="e">
        <f>IF(BS112=1,"平31_1",IF(BS112=2,"平31_2",IF(BS112=3,"平31_3",IF(BS112=4,"平31_4",IF(BS112=5,"平31_1",IF(BT112=1,"_5月",IF(BT112=6,"_6月",IF(BT112=7,"_7月",IF(BT112=8,"_8月",IF(BT112=9,"_9月",IF(BT112=10,"_10月",IF(BT112=11,"_11月",IF(BT112=12,"_12月",IF(BT112=13,"_5月",IF(AND(O112=O113,O113&lt;&gt;VALUE(概算年度)),IF(Q112=1,"_1月",IF(Q112=2,"_2月",IF(Q112=3,"_3月",IF(Q112=4,"_4月",IF(Q112=5,"_5月",IF(Q112=6,"_6月",IF(Q112=7,"_7月",IF(Q112=8,"_8月",IF(Q112=9,"_9月",IF(Q112=10,"_10月",IF(Q112=11,"_11月",IF(Q112=12,"_12月")))))))))))),IF(BU112=1,"対象年1_3月",IF(BU112=2,"対象年2_3月",IF(BU112=3,"対象年3月",IF(O113=VALUE(概算年度),"対象年1_3月","_1月")))))))))))))))))))</f>
        <v>#REF!</v>
      </c>
    </row>
    <row r="113" spans="2:74" ht="18.75" customHeight="1">
      <c r="B113" s="272"/>
      <c r="C113" s="273"/>
      <c r="D113" s="273"/>
      <c r="E113" s="273"/>
      <c r="F113" s="273"/>
      <c r="G113" s="273"/>
      <c r="H113" s="273"/>
      <c r="I113" s="274"/>
      <c r="J113" s="272"/>
      <c r="K113" s="273"/>
      <c r="L113" s="273"/>
      <c r="M113" s="273"/>
      <c r="N113" s="276"/>
      <c r="O113" s="187"/>
      <c r="P113" s="16" t="s">
        <v>60</v>
      </c>
      <c r="Q113" s="199"/>
      <c r="R113" s="16" t="s">
        <v>61</v>
      </c>
      <c r="S113" s="197"/>
      <c r="T113" s="282" t="s">
        <v>64</v>
      </c>
      <c r="U113" s="282"/>
      <c r="V113" s="283"/>
      <c r="W113" s="284"/>
      <c r="X113" s="284"/>
      <c r="Y113" s="285"/>
      <c r="Z113" s="283"/>
      <c r="AA113" s="284"/>
      <c r="AB113" s="284"/>
      <c r="AC113" s="284"/>
      <c r="AD113" s="286"/>
      <c r="AE113" s="287"/>
      <c r="AF113" s="287"/>
      <c r="AG113" s="288"/>
      <c r="AH113" s="283">
        <f>V113+Z113-AD113</f>
        <v>0</v>
      </c>
      <c r="AI113" s="284"/>
      <c r="AJ113" s="284"/>
      <c r="AK113" s="285"/>
      <c r="AL113" s="384"/>
      <c r="AM113" s="385"/>
      <c r="AN113" s="283">
        <f>IF(AH113="","",ROUNDDOWN(AH113*AL112%,0))</f>
        <v>0</v>
      </c>
      <c r="AO113" s="284"/>
      <c r="AP113" s="284"/>
      <c r="AQ113" s="284"/>
      <c r="AR113" s="284"/>
      <c r="AS113" s="114"/>
      <c r="AV113" s="18"/>
      <c r="AW113" s="19"/>
      <c r="AY113" s="95">
        <f t="shared" ref="AY113" si="57">AH113</f>
        <v>0</v>
      </c>
      <c r="AZ113" s="41" t="e">
        <f>IF(AV112&lt;=#REF!,AH113,IF(AND(AV112&gt;=#REF!,AV112&lt;=#REF!),AH113*105/108,AH113))</f>
        <v>#REF!</v>
      </c>
      <c r="BA113" s="40"/>
      <c r="BB113" s="41">
        <f t="shared" ref="BB113" si="58">IF($AL113="賃金で算定",0,INT(AY113*$AL113/100))</f>
        <v>0</v>
      </c>
      <c r="BC113" s="41" t="e">
        <f>IF(AY113=AZ113,BB113,AZ113*$AL113/100)</f>
        <v>#REF!</v>
      </c>
      <c r="BL113" s="17" t="e">
        <f>IF(AY113=AZ113,0,1)</f>
        <v>#REF!</v>
      </c>
      <c r="BM113" s="17" t="e">
        <f>IF(BL113=1,AL113,"")</f>
        <v>#REF!</v>
      </c>
    </row>
    <row r="114" spans="2:74" ht="18.75" customHeight="1">
      <c r="B114" s="269"/>
      <c r="C114" s="270"/>
      <c r="D114" s="270"/>
      <c r="E114" s="270"/>
      <c r="F114" s="270"/>
      <c r="G114" s="270"/>
      <c r="H114" s="270"/>
      <c r="I114" s="271"/>
      <c r="J114" s="269"/>
      <c r="K114" s="270"/>
      <c r="L114" s="270"/>
      <c r="M114" s="270"/>
      <c r="N114" s="275"/>
      <c r="O114" s="185"/>
      <c r="P114" s="65" t="s">
        <v>65</v>
      </c>
      <c r="Q114" s="198"/>
      <c r="R114" s="65" t="s">
        <v>61</v>
      </c>
      <c r="S114" s="142"/>
      <c r="T114" s="277" t="s">
        <v>62</v>
      </c>
      <c r="U114" s="277"/>
      <c r="V114" s="278"/>
      <c r="W114" s="279"/>
      <c r="X114" s="279"/>
      <c r="Y114" s="138"/>
      <c r="Z114" s="189"/>
      <c r="AA114" s="190"/>
      <c r="AB114" s="190"/>
      <c r="AC114" s="188"/>
      <c r="AD114" s="189"/>
      <c r="AE114" s="190"/>
      <c r="AF114" s="190"/>
      <c r="AG114" s="191"/>
      <c r="AH114" s="257"/>
      <c r="AI114" s="258"/>
      <c r="AJ114" s="258"/>
      <c r="AK114" s="259"/>
      <c r="AL114" s="382"/>
      <c r="AM114" s="383"/>
      <c r="AN114" s="280"/>
      <c r="AO114" s="281"/>
      <c r="AP114" s="281"/>
      <c r="AQ114" s="281"/>
      <c r="AR114" s="281"/>
      <c r="AS114" s="115"/>
      <c r="AV114" s="18" t="str">
        <f>IF(OR(O114="",Q114=""),"", IF(O114&lt;20,DATE(O114+118,Q114,IF(S114="",1,S114)),DATE(O114+88,Q114,IF(S114="",1,S114))))</f>
        <v/>
      </c>
      <c r="AW114" s="19" t="e">
        <f>IF(AV114&lt;=#REF!,"昔",IF(AV114&lt;=#REF!,"上",IF(AV114&lt;=#REF!,"中","下")))</f>
        <v>#REF!</v>
      </c>
      <c r="AX114" s="8" t="e">
        <f>IF(AV114&lt;=#REF!,5,IF(AV114&lt;=#REF!,7,IF(AV114&lt;=#REF!,9,11)))</f>
        <v>#REF!</v>
      </c>
      <c r="AY114" s="66"/>
      <c r="AZ114" s="67"/>
      <c r="BA114" s="68">
        <f t="shared" ref="BA114" si="59">AN114</f>
        <v>0</v>
      </c>
      <c r="BB114" s="67"/>
      <c r="BC114" s="67"/>
      <c r="BO114" s="1" t="e">
        <f>IF(O114&lt;=VALUE(概算年度),O114+2018,O114+1988)</f>
        <v>#REF!</v>
      </c>
      <c r="BP114" s="1" t="e">
        <f>IF(BO114=2019,1)</f>
        <v>#REF!</v>
      </c>
      <c r="BQ114" s="3" t="e">
        <f>IF(BO114&lt;=2018,1)</f>
        <v>#REF!</v>
      </c>
      <c r="BR114" s="3" t="e">
        <f>IF(BO114&gt;=2020,1)</f>
        <v>#REF!</v>
      </c>
      <c r="BS114" s="3" t="e">
        <f>IF(AND(O114=31,Q114=1,O115=31),1,IF(AND(O114=31,Q114=2,O115=31),2,IF(AND(O114=31,Q114=3,O115=31),3,IF(AND(O114=31,Q114=4,O115=31),4,IF(AND(O114&gt;VALUE(概算年度),O114&lt;31,O115=31),5)))))</f>
        <v>#REF!</v>
      </c>
      <c r="BT114" s="3" t="b">
        <f>IF(OR(O114=31,O114=1),IF(AND(O115=1,OR(Q114=1,Q114=2,Q114=3,Q114=4,Q114=5)),1,IF(AND(O115=1,Q114=6),6,IF(AND(O115=1,Q114=7),7,IF(AND(O115=1,Q114=8),8,IF(AND(O115=1,Q114=9),9,IF(AND(O115=1,Q114=10),10,IF(AND(O115=1,Q114=11),11,IF(AND(O115=1,Q114=12),12)))))))),IF(O115=1,13))</f>
        <v>0</v>
      </c>
      <c r="BU114" s="3" t="e">
        <f>IF(AND(VALUE(概算年度)='報告書（事業主控）'!O114,VALUE(概算年度)='報告書（事業主控）'!O115),IF('報告書（事業主控）'!Q114=1,1,IF('報告書（事業主控）'!Q114=2,2,IF('報告書（事業主控）'!Q114=3,3))))</f>
        <v>#REF!</v>
      </c>
      <c r="BV114" s="3" t="e">
        <f>IF(BS114=1,"平31_1",IF(BS114=2,"平31_2",IF(BS114=3,"平31_3",IF(BS114=4,"平31_4",IF(BS114=5,"平31_1",IF(BT114=1,"_5月",IF(BT114=6,"_6月",IF(BT114=7,"_7月",IF(BT114=8,"_8月",IF(BT114=9,"_9月",IF(BT114=10,"_10月",IF(BT114=11,"_11月",IF(BT114=12,"_12月",IF(BT114=13,"_5月",IF(AND(O114=O115,O115&lt;&gt;VALUE(概算年度)),IF(Q114=1,"_1月",IF(Q114=2,"_2月",IF(Q114=3,"_3月",IF(Q114=4,"_4月",IF(Q114=5,"_5月",IF(Q114=6,"_6月",IF(Q114=7,"_7月",IF(Q114=8,"_8月",IF(Q114=9,"_9月",IF(Q114=10,"_10月",IF(Q114=11,"_11月",IF(Q114=12,"_12月")))))))))))),IF(BU114=1,"対象年1_3月",IF(BU114=2,"対象年2_3月",IF(BU114=3,"対象年3月",IF(O115=VALUE(概算年度),"対象年1_3月","_1月")))))))))))))))))))</f>
        <v>#REF!</v>
      </c>
    </row>
    <row r="115" spans="2:74" ht="18.75" customHeight="1">
      <c r="B115" s="272"/>
      <c r="C115" s="273"/>
      <c r="D115" s="273"/>
      <c r="E115" s="273"/>
      <c r="F115" s="273"/>
      <c r="G115" s="273"/>
      <c r="H115" s="273"/>
      <c r="I115" s="274"/>
      <c r="J115" s="272"/>
      <c r="K115" s="273"/>
      <c r="L115" s="273"/>
      <c r="M115" s="273"/>
      <c r="N115" s="276"/>
      <c r="O115" s="187"/>
      <c r="P115" s="16" t="s">
        <v>60</v>
      </c>
      <c r="Q115" s="199"/>
      <c r="R115" s="16" t="s">
        <v>61</v>
      </c>
      <c r="S115" s="197"/>
      <c r="T115" s="282" t="s">
        <v>64</v>
      </c>
      <c r="U115" s="282"/>
      <c r="V115" s="283"/>
      <c r="W115" s="284"/>
      <c r="X115" s="284"/>
      <c r="Y115" s="285"/>
      <c r="Z115" s="283"/>
      <c r="AA115" s="284"/>
      <c r="AB115" s="284"/>
      <c r="AC115" s="284"/>
      <c r="AD115" s="286"/>
      <c r="AE115" s="287"/>
      <c r="AF115" s="287"/>
      <c r="AG115" s="288"/>
      <c r="AH115" s="283">
        <f>V115+Z115-AD115</f>
        <v>0</v>
      </c>
      <c r="AI115" s="284"/>
      <c r="AJ115" s="284"/>
      <c r="AK115" s="285"/>
      <c r="AL115" s="384"/>
      <c r="AM115" s="385"/>
      <c r="AN115" s="283">
        <f>IF(AH115="","",ROUNDDOWN(AH115*AL114%,0))</f>
        <v>0</v>
      </c>
      <c r="AO115" s="284"/>
      <c r="AP115" s="284"/>
      <c r="AQ115" s="284"/>
      <c r="AR115" s="284"/>
      <c r="AS115" s="114"/>
      <c r="AV115" s="18"/>
      <c r="AW115" s="19"/>
      <c r="AY115" s="95">
        <f t="shared" ref="AY115" si="60">AH115</f>
        <v>0</v>
      </c>
      <c r="AZ115" s="41" t="e">
        <f>IF(AV114&lt;=#REF!,AH115,IF(AND(AV114&gt;=#REF!,AV114&lt;=#REF!),AH115*105/108,AH115))</f>
        <v>#REF!</v>
      </c>
      <c r="BA115" s="40"/>
      <c r="BB115" s="41">
        <f t="shared" ref="BB115" si="61">IF($AL115="賃金で算定",0,INT(AY115*$AL115/100))</f>
        <v>0</v>
      </c>
      <c r="BC115" s="41" t="e">
        <f>IF(AY115=AZ115,BB115,AZ115*$AL115/100)</f>
        <v>#REF!</v>
      </c>
      <c r="BL115" s="17" t="e">
        <f>IF(AY115=AZ115,0,1)</f>
        <v>#REF!</v>
      </c>
      <c r="BM115" s="17" t="e">
        <f>IF(BL115=1,AL115,"")</f>
        <v>#REF!</v>
      </c>
    </row>
    <row r="116" spans="2:74" ht="18.75" customHeight="1">
      <c r="B116" s="269"/>
      <c r="C116" s="270"/>
      <c r="D116" s="270"/>
      <c r="E116" s="270"/>
      <c r="F116" s="270"/>
      <c r="G116" s="270"/>
      <c r="H116" s="270"/>
      <c r="I116" s="271"/>
      <c r="J116" s="269"/>
      <c r="K116" s="270"/>
      <c r="L116" s="270"/>
      <c r="M116" s="270"/>
      <c r="N116" s="275"/>
      <c r="O116" s="185"/>
      <c r="P116" s="65" t="s">
        <v>65</v>
      </c>
      <c r="Q116" s="198"/>
      <c r="R116" s="65" t="s">
        <v>61</v>
      </c>
      <c r="S116" s="142"/>
      <c r="T116" s="277" t="s">
        <v>62</v>
      </c>
      <c r="U116" s="277"/>
      <c r="V116" s="278"/>
      <c r="W116" s="279"/>
      <c r="X116" s="279"/>
      <c r="Y116" s="138"/>
      <c r="Z116" s="189"/>
      <c r="AA116" s="190"/>
      <c r="AB116" s="190"/>
      <c r="AC116" s="188"/>
      <c r="AD116" s="189"/>
      <c r="AE116" s="190"/>
      <c r="AF116" s="190"/>
      <c r="AG116" s="191"/>
      <c r="AH116" s="257"/>
      <c r="AI116" s="258"/>
      <c r="AJ116" s="258"/>
      <c r="AK116" s="259"/>
      <c r="AL116" s="382"/>
      <c r="AM116" s="383"/>
      <c r="AN116" s="280"/>
      <c r="AO116" s="281"/>
      <c r="AP116" s="281"/>
      <c r="AQ116" s="281"/>
      <c r="AR116" s="281"/>
      <c r="AS116" s="115"/>
      <c r="AV116" s="18" t="str">
        <f>IF(OR(O116="",Q116=""),"", IF(O116&lt;20,DATE(O116+118,Q116,IF(S116="",1,S116)),DATE(O116+88,Q116,IF(S116="",1,S116))))</f>
        <v/>
      </c>
      <c r="AW116" s="19" t="e">
        <f>IF(AV116&lt;=#REF!,"昔",IF(AV116&lt;=#REF!,"上",IF(AV116&lt;=#REF!,"中","下")))</f>
        <v>#REF!</v>
      </c>
      <c r="AX116" s="8" t="e">
        <f>IF(AV116&lt;=#REF!,5,IF(AV116&lt;=#REF!,7,IF(AV116&lt;=#REF!,9,11)))</f>
        <v>#REF!</v>
      </c>
      <c r="AY116" s="66"/>
      <c r="AZ116" s="67"/>
      <c r="BA116" s="68">
        <f t="shared" ref="BA116" si="62">AN116</f>
        <v>0</v>
      </c>
      <c r="BB116" s="67"/>
      <c r="BC116" s="67"/>
      <c r="BO116" s="1" t="e">
        <f>IF(O116&lt;=VALUE(概算年度),O116+2018,O116+1988)</f>
        <v>#REF!</v>
      </c>
      <c r="BP116" s="1" t="e">
        <f>IF(BO116=2019,1)</f>
        <v>#REF!</v>
      </c>
      <c r="BQ116" s="3" t="e">
        <f>IF(BO116&lt;=2018,1)</f>
        <v>#REF!</v>
      </c>
      <c r="BR116" s="3" t="e">
        <f>IF(BO116&gt;=2020,1)</f>
        <v>#REF!</v>
      </c>
      <c r="BS116" s="3" t="e">
        <f>IF(AND(O116=31,Q116=1,O117=31),1,IF(AND(O116=31,Q116=2,O117=31),2,IF(AND(O116=31,Q116=3,O117=31),3,IF(AND(O116=31,Q116=4,O117=31),4,IF(AND(O116&gt;VALUE(概算年度),O116&lt;31,O117=31),5)))))</f>
        <v>#REF!</v>
      </c>
      <c r="BT116" s="3" t="b">
        <f>IF(OR(O116=31,O116=1),IF(AND(O117=1,OR(Q116=1,Q116=2,Q116=3,Q116=4,Q116=5)),1,IF(AND(O117=1,Q116=6),6,IF(AND(O117=1,Q116=7),7,IF(AND(O117=1,Q116=8),8,IF(AND(O117=1,Q116=9),9,IF(AND(O117=1,Q116=10),10,IF(AND(O117=1,Q116=11),11,IF(AND(O117=1,Q116=12),12)))))))),IF(O117=1,13))</f>
        <v>0</v>
      </c>
      <c r="BU116" s="3" t="e">
        <f>IF(AND(VALUE(概算年度)='報告書（事業主控）'!O116,VALUE(概算年度)='報告書（事業主控）'!O117),IF('報告書（事業主控）'!Q116=1,1,IF('報告書（事業主控）'!Q116=2,2,IF('報告書（事業主控）'!Q116=3,3))))</f>
        <v>#REF!</v>
      </c>
      <c r="BV116" s="3" t="e">
        <f>IF(BS116=1,"平31_1",IF(BS116=2,"平31_2",IF(BS116=3,"平31_3",IF(BS116=4,"平31_4",IF(BS116=5,"平31_1",IF(BT116=1,"_5月",IF(BT116=6,"_6月",IF(BT116=7,"_7月",IF(BT116=8,"_8月",IF(BT116=9,"_9月",IF(BT116=10,"_10月",IF(BT116=11,"_11月",IF(BT116=12,"_12月",IF(BT116=13,"_5月",IF(AND(O116=O117,O117&lt;&gt;VALUE(概算年度)),IF(Q116=1,"_1月",IF(Q116=2,"_2月",IF(Q116=3,"_3月",IF(Q116=4,"_4月",IF(Q116=5,"_5月",IF(Q116=6,"_6月",IF(Q116=7,"_7月",IF(Q116=8,"_8月",IF(Q116=9,"_9月",IF(Q116=10,"_10月",IF(Q116=11,"_11月",IF(Q116=12,"_12月")))))))))))),IF(BU116=1,"対象年1_3月",IF(BU116=2,"対象年2_3月",IF(BU116=3,"対象年3月",IF(O117=VALUE(概算年度),"対象年1_3月","_1月")))))))))))))))))))</f>
        <v>#REF!</v>
      </c>
    </row>
    <row r="117" spans="2:74" ht="18.75" customHeight="1">
      <c r="B117" s="272"/>
      <c r="C117" s="273"/>
      <c r="D117" s="273"/>
      <c r="E117" s="273"/>
      <c r="F117" s="273"/>
      <c r="G117" s="273"/>
      <c r="H117" s="273"/>
      <c r="I117" s="274"/>
      <c r="J117" s="272"/>
      <c r="K117" s="273"/>
      <c r="L117" s="273"/>
      <c r="M117" s="273"/>
      <c r="N117" s="276"/>
      <c r="O117" s="187"/>
      <c r="P117" s="16" t="s">
        <v>60</v>
      </c>
      <c r="Q117" s="199"/>
      <c r="R117" s="16" t="s">
        <v>61</v>
      </c>
      <c r="S117" s="197"/>
      <c r="T117" s="282" t="s">
        <v>64</v>
      </c>
      <c r="U117" s="282"/>
      <c r="V117" s="283"/>
      <c r="W117" s="284"/>
      <c r="X117" s="284"/>
      <c r="Y117" s="285"/>
      <c r="Z117" s="283"/>
      <c r="AA117" s="284"/>
      <c r="AB117" s="284"/>
      <c r="AC117" s="284"/>
      <c r="AD117" s="286"/>
      <c r="AE117" s="287"/>
      <c r="AF117" s="287"/>
      <c r="AG117" s="288"/>
      <c r="AH117" s="283">
        <f>V117+Z117-AD117</f>
        <v>0</v>
      </c>
      <c r="AI117" s="284"/>
      <c r="AJ117" s="284"/>
      <c r="AK117" s="285"/>
      <c r="AL117" s="384"/>
      <c r="AM117" s="385"/>
      <c r="AN117" s="283">
        <f>IF(AH117="","",ROUNDDOWN(AH117*AL116%,0))</f>
        <v>0</v>
      </c>
      <c r="AO117" s="284"/>
      <c r="AP117" s="284"/>
      <c r="AQ117" s="284"/>
      <c r="AR117" s="284"/>
      <c r="AS117" s="114"/>
      <c r="AV117" s="18"/>
      <c r="AW117" s="19"/>
      <c r="AY117" s="95">
        <f t="shared" ref="AY117" si="63">AH117</f>
        <v>0</v>
      </c>
      <c r="AZ117" s="41" t="e">
        <f>IF(AV116&lt;=#REF!,AH117,IF(AND(AV116&gt;=#REF!,AV116&lt;=#REF!),AH117*105/108,AH117))</f>
        <v>#REF!</v>
      </c>
      <c r="BA117" s="40"/>
      <c r="BB117" s="41">
        <f t="shared" ref="BB117" si="64">IF($AL117="賃金で算定",0,INT(AY117*$AL117/100))</f>
        <v>0</v>
      </c>
      <c r="BC117" s="41" t="e">
        <f>IF(AY117=AZ117,BB117,AZ117*$AL117/100)</f>
        <v>#REF!</v>
      </c>
      <c r="BL117" s="17" t="e">
        <f>IF(AY117=AZ117,0,1)</f>
        <v>#REF!</v>
      </c>
      <c r="BM117" s="17" t="e">
        <f>IF(BL117=1,AL117,"")</f>
        <v>#REF!</v>
      </c>
    </row>
    <row r="118" spans="2:74" ht="17.25" customHeight="1">
      <c r="B118" s="239" t="s">
        <v>66</v>
      </c>
      <c r="C118" s="240"/>
      <c r="D118" s="240"/>
      <c r="E118" s="241"/>
      <c r="F118" s="248"/>
      <c r="G118" s="249"/>
      <c r="H118" s="249"/>
      <c r="I118" s="249"/>
      <c r="J118" s="249"/>
      <c r="K118" s="249"/>
      <c r="L118" s="249"/>
      <c r="M118" s="249"/>
      <c r="N118" s="250"/>
      <c r="O118" s="239" t="s">
        <v>67</v>
      </c>
      <c r="P118" s="240"/>
      <c r="Q118" s="240"/>
      <c r="R118" s="240"/>
      <c r="S118" s="240"/>
      <c r="T118" s="240"/>
      <c r="U118" s="241"/>
      <c r="V118" s="109"/>
      <c r="W118" s="110"/>
      <c r="X118" s="110"/>
      <c r="Y118" s="111"/>
      <c r="Z118" s="117"/>
      <c r="AA118" s="118"/>
      <c r="AB118" s="118"/>
      <c r="AC118" s="119"/>
      <c r="AD118" s="126"/>
      <c r="AE118" s="127"/>
      <c r="AF118" s="127"/>
      <c r="AG118" s="128"/>
      <c r="AH118" s="257"/>
      <c r="AI118" s="258"/>
      <c r="AJ118" s="258"/>
      <c r="AK118" s="259"/>
      <c r="AL118" s="263"/>
      <c r="AM118" s="264"/>
      <c r="AN118" s="257"/>
      <c r="AO118" s="258"/>
      <c r="AP118" s="258"/>
      <c r="AQ118" s="258"/>
      <c r="AR118" s="258"/>
      <c r="AS118" s="111"/>
      <c r="AW118" s="19"/>
      <c r="AY118" s="66"/>
      <c r="AZ118" s="76"/>
      <c r="BA118" s="77">
        <f>BA100+BA102+BA104+BA106+BA108+BA110+BA112+BA114+BA116</f>
        <v>0</v>
      </c>
      <c r="BB118" s="68">
        <f>BB101+BB103+BB105+BB107+BB109+BB111+BB113+BB115+BB117</f>
        <v>0</v>
      </c>
      <c r="BC118" s="68">
        <f>SUMIF(BL101:BL117,0,BC101:BC117)+ROUNDDOWN(ROUNDDOWN(BL118*105/108,0)*BM118/100,0)</f>
        <v>0</v>
      </c>
      <c r="BL118" s="17">
        <f>SUMIF(BL101:BL117,1,AH101:AK117)</f>
        <v>0</v>
      </c>
      <c r="BM118" s="17">
        <f>IF(COUNT(BM101:BM117)=0,0,SUM(BM101:BM117)/COUNT(BM101:BM117))</f>
        <v>0</v>
      </c>
      <c r="BV118" s="3"/>
    </row>
    <row r="119" spans="2:74" ht="17.25" customHeight="1">
      <c r="B119" s="242"/>
      <c r="C119" s="243"/>
      <c r="D119" s="243"/>
      <c r="E119" s="244"/>
      <c r="F119" s="251"/>
      <c r="G119" s="252"/>
      <c r="H119" s="252"/>
      <c r="I119" s="252"/>
      <c r="J119" s="252"/>
      <c r="K119" s="252"/>
      <c r="L119" s="252"/>
      <c r="M119" s="252"/>
      <c r="N119" s="253"/>
      <c r="O119" s="242"/>
      <c r="P119" s="243"/>
      <c r="Q119" s="243"/>
      <c r="R119" s="243"/>
      <c r="S119" s="243"/>
      <c r="T119" s="243"/>
      <c r="U119" s="244"/>
      <c r="V119" s="260">
        <f>SUM(V100:Y117)</f>
        <v>0</v>
      </c>
      <c r="W119" s="261"/>
      <c r="X119" s="261"/>
      <c r="Y119" s="262"/>
      <c r="Z119" s="260">
        <f t="shared" ref="Z119" si="65">SUM(Z100:AC117)</f>
        <v>0</v>
      </c>
      <c r="AA119" s="261"/>
      <c r="AB119" s="261"/>
      <c r="AC119" s="262"/>
      <c r="AD119" s="260">
        <f t="shared" ref="AD119" si="66">SUM(AD100:AG117)</f>
        <v>0</v>
      </c>
      <c r="AE119" s="261"/>
      <c r="AF119" s="261"/>
      <c r="AG119" s="262"/>
      <c r="AH119" s="260">
        <f t="shared" ref="AH119" si="67">SUM(AH100:AK117)</f>
        <v>0</v>
      </c>
      <c r="AI119" s="261"/>
      <c r="AJ119" s="261"/>
      <c r="AK119" s="262"/>
      <c r="AL119" s="265"/>
      <c r="AM119" s="266"/>
      <c r="AN119" s="260">
        <f>SUM(AN101,AN103,AN105,AN107,AN109,AN111,AN113,AN115,AN117)</f>
        <v>0</v>
      </c>
      <c r="AO119" s="261"/>
      <c r="AP119" s="261"/>
      <c r="AQ119" s="261"/>
      <c r="AR119" s="261"/>
      <c r="AS119" s="122"/>
      <c r="AW119" s="19"/>
      <c r="AY119" s="78">
        <f>AY101+AY103+AY105+AY107+AY109+AY111+AY113+AY115+AY117</f>
        <v>0</v>
      </c>
      <c r="AZ119" s="79"/>
      <c r="BA119" s="79"/>
      <c r="BB119" s="80">
        <f>BB118</f>
        <v>0</v>
      </c>
      <c r="BC119" s="81"/>
    </row>
    <row r="120" spans="2:74" ht="17.25" customHeight="1">
      <c r="B120" s="245"/>
      <c r="C120" s="246"/>
      <c r="D120" s="246"/>
      <c r="E120" s="247"/>
      <c r="F120" s="254"/>
      <c r="G120" s="255"/>
      <c r="H120" s="255"/>
      <c r="I120" s="255"/>
      <c r="J120" s="255"/>
      <c r="K120" s="255"/>
      <c r="L120" s="255"/>
      <c r="M120" s="255"/>
      <c r="N120" s="256"/>
      <c r="O120" s="245"/>
      <c r="P120" s="246"/>
      <c r="Q120" s="246"/>
      <c r="R120" s="246"/>
      <c r="S120" s="246"/>
      <c r="T120" s="246"/>
      <c r="U120" s="247"/>
      <c r="V120" s="112"/>
      <c r="W120" s="113"/>
      <c r="X120" s="113"/>
      <c r="Y120" s="116"/>
      <c r="Z120" s="112"/>
      <c r="AA120" s="113"/>
      <c r="AB120" s="113"/>
      <c r="AC120" s="116"/>
      <c r="AD120" s="131"/>
      <c r="AE120" s="132"/>
      <c r="AF120" s="132"/>
      <c r="AG120" s="130"/>
      <c r="AH120" s="131"/>
      <c r="AI120" s="132"/>
      <c r="AJ120" s="132"/>
      <c r="AK120" s="130"/>
      <c r="AL120" s="267"/>
      <c r="AM120" s="268"/>
      <c r="AN120" s="131"/>
      <c r="AO120" s="132"/>
      <c r="AP120" s="132"/>
      <c r="AQ120" s="132"/>
      <c r="AR120" s="132"/>
      <c r="AS120" s="116"/>
      <c r="AU120" s="30"/>
      <c r="AW120" s="19"/>
      <c r="AY120" s="96"/>
      <c r="AZ120" s="43" t="e">
        <f>IF(AZ101+AZ103+AZ105+AZ107+AZ109+AZ111+AZ113+AZ115+AZ117=AY119,0,ROUNDDOWN(AZ101+AZ103+AZ105+AZ107+AZ109+AZ111+AZ113+AZ115+AZ117,0))</f>
        <v>#REF!</v>
      </c>
      <c r="BA120" s="42"/>
      <c r="BB120" s="42"/>
      <c r="BC120" s="43">
        <f>IF(BC118=BB119,0,BC118)</f>
        <v>0</v>
      </c>
    </row>
    <row r="121" spans="2:74" ht="17.25" customHeight="1">
      <c r="B121" s="8"/>
      <c r="C121" s="8"/>
      <c r="D121" s="8"/>
      <c r="E121" s="8"/>
      <c r="F121" s="103"/>
      <c r="G121" s="103"/>
      <c r="H121" s="103"/>
      <c r="I121" s="103"/>
      <c r="J121" s="103"/>
      <c r="K121" s="103"/>
      <c r="L121" s="103"/>
      <c r="M121" s="103"/>
      <c r="N121" s="103"/>
      <c r="O121" s="8"/>
      <c r="P121" s="8"/>
      <c r="Q121" s="8"/>
      <c r="R121" s="8"/>
      <c r="S121" s="8"/>
      <c r="T121" s="8"/>
      <c r="U121" s="8"/>
      <c r="V121" s="104"/>
      <c r="W121" s="104"/>
      <c r="X121" s="104"/>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U121" s="30"/>
      <c r="AW121" s="19"/>
      <c r="AY121" s="101"/>
      <c r="AZ121" s="102"/>
      <c r="BA121" s="101"/>
      <c r="BB121" s="101"/>
      <c r="BC121" s="102"/>
    </row>
    <row r="122" spans="2:74" ht="7.5" customHeight="1">
      <c r="X122" s="3"/>
      <c r="Y122" s="3"/>
      <c r="BF122" s="63">
        <v>27</v>
      </c>
      <c r="BG122" s="71">
        <f t="shared" ref="BG122:BH122" si="68">BG121+$BJ$14</f>
        <v>41</v>
      </c>
      <c r="BH122" s="71">
        <f t="shared" si="68"/>
        <v>41</v>
      </c>
      <c r="BI122" s="64" t="str">
        <f ca="1">IF(COUNTA(INDIRECT(ADDRESS(BG122,2)):INDIRECT(ADDRESS(BH122,2)))&gt;0,COUNTA(INDIRECT(ADDRESS(BG122,2)):INDIRECT(ADDRESS(BH122,2))),"")</f>
        <v/>
      </c>
      <c r="BJ122" s="17"/>
    </row>
    <row r="123" spans="2:74" ht="10.5" customHeight="1">
      <c r="X123" s="3"/>
      <c r="Y123" s="3"/>
      <c r="BF123" s="63">
        <v>28</v>
      </c>
      <c r="BG123" s="71">
        <f t="shared" ref="BG123:BH123" si="69">BG122+$BJ$14</f>
        <v>82</v>
      </c>
      <c r="BH123" s="71">
        <f t="shared" si="69"/>
        <v>82</v>
      </c>
      <c r="BI123" s="64" t="str">
        <f ca="1">IF(COUNTA(INDIRECT(ADDRESS(BG123,2)):INDIRECT(ADDRESS(BH123,2)))&gt;0,COUNTA(INDIRECT(ADDRESS(BG123,2)):INDIRECT(ADDRESS(BH123,2))),"")</f>
        <v/>
      </c>
      <c r="BJ123" s="17"/>
    </row>
    <row r="124" spans="2:74" ht="5.25" customHeight="1">
      <c r="X124" s="3"/>
      <c r="Y124" s="3"/>
      <c r="BF124" s="63">
        <v>29</v>
      </c>
      <c r="BG124" s="71">
        <f t="shared" ref="BG124:BH124" si="70">BG123+$BJ$14</f>
        <v>123</v>
      </c>
      <c r="BH124" s="71">
        <f t="shared" si="70"/>
        <v>123</v>
      </c>
      <c r="BI124" s="64" t="str">
        <f ca="1">IF(COUNTA(INDIRECT(ADDRESS(BG124,2)):INDIRECT(ADDRESS(BH124,2)))&gt;0,COUNTA(INDIRECT(ADDRESS(BG124,2)):INDIRECT(ADDRESS(BH124,2))),"")</f>
        <v/>
      </c>
      <c r="BJ124" s="17"/>
    </row>
    <row r="125" spans="2:74" ht="5.25" customHeight="1" thickBot="1">
      <c r="X125" s="3"/>
      <c r="Y125" s="3"/>
      <c r="BF125" s="83">
        <v>30</v>
      </c>
      <c r="BG125" s="84">
        <f t="shared" ref="BG125:BH125" si="71">BG124+$BJ$14</f>
        <v>164</v>
      </c>
      <c r="BH125" s="84">
        <f t="shared" si="71"/>
        <v>164</v>
      </c>
      <c r="BI125" s="85" t="str">
        <f ca="1">IF(COUNTA(INDIRECT(ADDRESS(BG125,2)):INDIRECT(ADDRESS(BH125,2)))&gt;0,COUNTA(INDIRECT(ADDRESS(BG125,2)):INDIRECT(ADDRESS(BH125,2))),"")</f>
        <v/>
      </c>
      <c r="BJ125" s="17"/>
    </row>
    <row r="126" spans="2:74" ht="5.25" customHeight="1">
      <c r="X126" s="3"/>
      <c r="Y126" s="3"/>
      <c r="BJ126" s="17"/>
    </row>
    <row r="127" spans="2:74" ht="5.25" customHeight="1">
      <c r="X127" s="3"/>
      <c r="Y127" s="3"/>
    </row>
    <row r="128" spans="2:74" ht="17.25" customHeight="1">
      <c r="B128" s="2" t="s">
        <v>87</v>
      </c>
      <c r="S128" s="8"/>
      <c r="T128" s="8"/>
      <c r="U128" s="8"/>
      <c r="V128" s="8"/>
      <c r="W128" s="8"/>
      <c r="AL128" s="20"/>
    </row>
    <row r="129" spans="2:74" ht="12.75" customHeight="1">
      <c r="M129" s="21"/>
      <c r="N129" s="21"/>
      <c r="O129" s="21"/>
      <c r="P129" s="21"/>
      <c r="Q129" s="21"/>
      <c r="R129" s="21"/>
      <c r="S129" s="21"/>
      <c r="T129" s="22"/>
      <c r="U129" s="22"/>
      <c r="V129" s="22"/>
      <c r="W129" s="22"/>
      <c r="X129" s="22"/>
      <c r="Y129" s="22"/>
      <c r="Z129" s="22"/>
      <c r="AA129" s="21"/>
      <c r="AB129" s="21"/>
      <c r="AC129" s="21"/>
      <c r="AL129" s="20"/>
      <c r="AM129" s="365" t="s">
        <v>5</v>
      </c>
      <c r="AN129" s="366"/>
      <c r="AO129" s="366"/>
      <c r="AP129" s="367"/>
      <c r="AZ129" s="1"/>
    </row>
    <row r="130" spans="2:74" ht="12.75" customHeight="1">
      <c r="M130" s="21"/>
      <c r="N130" s="21"/>
      <c r="O130" s="21"/>
      <c r="P130" s="21"/>
      <c r="Q130" s="21"/>
      <c r="R130" s="21"/>
      <c r="S130" s="21"/>
      <c r="T130" s="22"/>
      <c r="U130" s="22"/>
      <c r="V130" s="22"/>
      <c r="W130" s="22"/>
      <c r="X130" s="22"/>
      <c r="Y130" s="22"/>
      <c r="Z130" s="22"/>
      <c r="AA130" s="21"/>
      <c r="AB130" s="21"/>
      <c r="AC130" s="21"/>
      <c r="AL130" s="20"/>
      <c r="AM130" s="368"/>
      <c r="AN130" s="369"/>
      <c r="AO130" s="369"/>
      <c r="AP130" s="370"/>
    </row>
    <row r="131" spans="2:74" ht="12.75" customHeight="1">
      <c r="M131" s="21"/>
      <c r="N131" s="21"/>
      <c r="O131" s="21"/>
      <c r="P131" s="21"/>
      <c r="Q131" s="21"/>
      <c r="R131" s="21"/>
      <c r="S131" s="21"/>
      <c r="T131" s="21"/>
      <c r="U131" s="21"/>
      <c r="V131" s="21"/>
      <c r="W131" s="21"/>
      <c r="X131" s="21"/>
      <c r="Y131" s="21"/>
      <c r="Z131" s="21"/>
      <c r="AA131" s="21"/>
      <c r="AB131" s="21"/>
      <c r="AC131" s="21"/>
      <c r="AL131" s="20"/>
      <c r="AM131" s="47"/>
      <c r="AN131" s="47"/>
    </row>
    <row r="132" spans="2:74" ht="6" customHeight="1">
      <c r="M132" s="21"/>
      <c r="N132" s="21"/>
      <c r="O132" s="21"/>
      <c r="P132" s="21"/>
      <c r="Q132" s="21"/>
      <c r="R132" s="21"/>
      <c r="S132" s="21"/>
      <c r="T132" s="21"/>
      <c r="U132" s="21"/>
      <c r="V132" s="21"/>
      <c r="W132" s="21"/>
      <c r="X132" s="21"/>
      <c r="Y132" s="21"/>
      <c r="Z132" s="21"/>
      <c r="AA132" s="21"/>
      <c r="AB132" s="21"/>
      <c r="AC132" s="21"/>
      <c r="AL132" s="20"/>
      <c r="AM132" s="20"/>
    </row>
    <row r="133" spans="2:74" ht="12.75" customHeight="1">
      <c r="B133" s="371" t="s">
        <v>9</v>
      </c>
      <c r="C133" s="372"/>
      <c r="D133" s="372"/>
      <c r="E133" s="372"/>
      <c r="F133" s="372"/>
      <c r="G133" s="372"/>
      <c r="H133" s="372"/>
      <c r="I133" s="372"/>
      <c r="J133" s="374" t="s">
        <v>10</v>
      </c>
      <c r="K133" s="374"/>
      <c r="L133" s="89" t="s">
        <v>11</v>
      </c>
      <c r="M133" s="374" t="s">
        <v>12</v>
      </c>
      <c r="N133" s="374"/>
      <c r="O133" s="375" t="s">
        <v>13</v>
      </c>
      <c r="P133" s="374"/>
      <c r="Q133" s="374"/>
      <c r="R133" s="374"/>
      <c r="S133" s="374"/>
      <c r="T133" s="374"/>
      <c r="U133" s="374" t="s">
        <v>14</v>
      </c>
      <c r="V133" s="374"/>
      <c r="W133" s="374"/>
      <c r="AD133" s="16"/>
      <c r="AE133" s="16"/>
      <c r="AF133" s="16"/>
      <c r="AG133" s="16"/>
      <c r="AH133" s="16"/>
      <c r="AI133" s="16"/>
      <c r="AJ133" s="16"/>
      <c r="AL133" s="376">
        <f>AL9</f>
        <v>0</v>
      </c>
      <c r="AM133" s="377"/>
      <c r="AN133" s="345" t="s">
        <v>15</v>
      </c>
      <c r="AO133" s="345"/>
      <c r="AP133" s="377">
        <v>4</v>
      </c>
      <c r="AQ133" s="377"/>
      <c r="AR133" s="345" t="s">
        <v>16</v>
      </c>
      <c r="AS133" s="346"/>
    </row>
    <row r="134" spans="2:74" ht="13.9" customHeight="1">
      <c r="B134" s="372"/>
      <c r="C134" s="372"/>
      <c r="D134" s="372"/>
      <c r="E134" s="372"/>
      <c r="F134" s="372"/>
      <c r="G134" s="372"/>
      <c r="H134" s="372"/>
      <c r="I134" s="372"/>
      <c r="J134" s="351" t="s">
        <v>156</v>
      </c>
      <c r="K134" s="353" t="s">
        <v>157</v>
      </c>
      <c r="L134" s="356" t="s">
        <v>158</v>
      </c>
      <c r="M134" s="359" t="s">
        <v>159</v>
      </c>
      <c r="N134" s="353" t="s">
        <v>160</v>
      </c>
      <c r="O134" s="359" t="s">
        <v>161</v>
      </c>
      <c r="P134" s="362" t="s">
        <v>157</v>
      </c>
      <c r="Q134" s="362" t="s">
        <v>158</v>
      </c>
      <c r="R134" s="362" t="s">
        <v>159</v>
      </c>
      <c r="S134" s="362" t="s">
        <v>158</v>
      </c>
      <c r="T134" s="353" t="s">
        <v>162</v>
      </c>
      <c r="U134" s="359"/>
      <c r="V134" s="362"/>
      <c r="W134" s="353"/>
      <c r="AD134" s="16"/>
      <c r="AE134" s="16"/>
      <c r="AF134" s="16"/>
      <c r="AG134" s="16"/>
      <c r="AH134" s="16"/>
      <c r="AI134" s="16"/>
      <c r="AJ134" s="16"/>
      <c r="AL134" s="378"/>
      <c r="AM134" s="379"/>
      <c r="AN134" s="347"/>
      <c r="AO134" s="347"/>
      <c r="AP134" s="379"/>
      <c r="AQ134" s="379"/>
      <c r="AR134" s="347"/>
      <c r="AS134" s="348"/>
    </row>
    <row r="135" spans="2:74" ht="9" customHeight="1">
      <c r="B135" s="372"/>
      <c r="C135" s="372"/>
      <c r="D135" s="372"/>
      <c r="E135" s="372"/>
      <c r="F135" s="372"/>
      <c r="G135" s="372"/>
      <c r="H135" s="372"/>
      <c r="I135" s="372"/>
      <c r="J135" s="352"/>
      <c r="K135" s="354"/>
      <c r="L135" s="357"/>
      <c r="M135" s="360"/>
      <c r="N135" s="354"/>
      <c r="O135" s="360"/>
      <c r="P135" s="363"/>
      <c r="Q135" s="363"/>
      <c r="R135" s="363"/>
      <c r="S135" s="363"/>
      <c r="T135" s="354"/>
      <c r="U135" s="360"/>
      <c r="V135" s="363"/>
      <c r="W135" s="354"/>
      <c r="AD135" s="16"/>
      <c r="AE135" s="16"/>
      <c r="AF135" s="16"/>
      <c r="AG135" s="16"/>
      <c r="AH135" s="16"/>
      <c r="AI135" s="16"/>
      <c r="AJ135" s="16"/>
      <c r="AL135" s="380"/>
      <c r="AM135" s="381"/>
      <c r="AN135" s="349"/>
      <c r="AO135" s="349"/>
      <c r="AP135" s="381"/>
      <c r="AQ135" s="381"/>
      <c r="AR135" s="349"/>
      <c r="AS135" s="350"/>
    </row>
    <row r="136" spans="2:74" ht="6" customHeight="1">
      <c r="B136" s="373"/>
      <c r="C136" s="373"/>
      <c r="D136" s="373"/>
      <c r="E136" s="373"/>
      <c r="F136" s="373"/>
      <c r="G136" s="373"/>
      <c r="H136" s="373"/>
      <c r="I136" s="373"/>
      <c r="J136" s="352"/>
      <c r="K136" s="355"/>
      <c r="L136" s="358"/>
      <c r="M136" s="361"/>
      <c r="N136" s="355"/>
      <c r="O136" s="361"/>
      <c r="P136" s="364"/>
      <c r="Q136" s="364"/>
      <c r="R136" s="364"/>
      <c r="S136" s="364"/>
      <c r="T136" s="355"/>
      <c r="U136" s="361"/>
      <c r="V136" s="364"/>
      <c r="W136" s="355"/>
    </row>
    <row r="137" spans="2:74" ht="15" customHeight="1">
      <c r="B137" s="296" t="s">
        <v>88</v>
      </c>
      <c r="C137" s="297"/>
      <c r="D137" s="297"/>
      <c r="E137" s="297"/>
      <c r="F137" s="297"/>
      <c r="G137" s="297"/>
      <c r="H137" s="297"/>
      <c r="I137" s="298"/>
      <c r="J137" s="296" t="s">
        <v>21</v>
      </c>
      <c r="K137" s="297"/>
      <c r="L137" s="297"/>
      <c r="M137" s="297"/>
      <c r="N137" s="305"/>
      <c r="O137" s="308" t="s">
        <v>89</v>
      </c>
      <c r="P137" s="297"/>
      <c r="Q137" s="297"/>
      <c r="R137" s="297"/>
      <c r="S137" s="297"/>
      <c r="T137" s="297"/>
      <c r="U137" s="298"/>
      <c r="V137" s="48" t="s">
        <v>23</v>
      </c>
      <c r="W137" s="49"/>
      <c r="X137" s="49"/>
      <c r="Y137" s="311" t="s">
        <v>24</v>
      </c>
      <c r="Z137" s="311"/>
      <c r="AA137" s="311"/>
      <c r="AB137" s="311"/>
      <c r="AC137" s="311"/>
      <c r="AD137" s="311"/>
      <c r="AE137" s="311"/>
      <c r="AF137" s="311"/>
      <c r="AG137" s="311"/>
      <c r="AH137" s="311"/>
      <c r="AI137" s="49"/>
      <c r="AJ137" s="49"/>
      <c r="AK137" s="50"/>
      <c r="AL137" s="312" t="s">
        <v>25</v>
      </c>
      <c r="AM137" s="312"/>
      <c r="AN137" s="313" t="s">
        <v>26</v>
      </c>
      <c r="AO137" s="313"/>
      <c r="AP137" s="313"/>
      <c r="AQ137" s="313"/>
      <c r="AR137" s="313"/>
      <c r="AS137" s="314"/>
    </row>
    <row r="138" spans="2:74" ht="13.9" customHeight="1">
      <c r="B138" s="299"/>
      <c r="C138" s="300"/>
      <c r="D138" s="300"/>
      <c r="E138" s="300"/>
      <c r="F138" s="300"/>
      <c r="G138" s="300"/>
      <c r="H138" s="300"/>
      <c r="I138" s="301"/>
      <c r="J138" s="299"/>
      <c r="K138" s="300"/>
      <c r="L138" s="300"/>
      <c r="M138" s="300"/>
      <c r="N138" s="306"/>
      <c r="O138" s="309"/>
      <c r="P138" s="300"/>
      <c r="Q138" s="300"/>
      <c r="R138" s="300"/>
      <c r="S138" s="300"/>
      <c r="T138" s="300"/>
      <c r="U138" s="301"/>
      <c r="V138" s="315" t="s">
        <v>29</v>
      </c>
      <c r="W138" s="316"/>
      <c r="X138" s="316"/>
      <c r="Y138" s="317"/>
      <c r="Z138" s="321" t="s">
        <v>30</v>
      </c>
      <c r="AA138" s="322"/>
      <c r="AB138" s="322"/>
      <c r="AC138" s="323"/>
      <c r="AD138" s="327" t="s">
        <v>31</v>
      </c>
      <c r="AE138" s="328"/>
      <c r="AF138" s="328"/>
      <c r="AG138" s="329"/>
      <c r="AH138" s="333" t="s">
        <v>32</v>
      </c>
      <c r="AI138" s="334"/>
      <c r="AJ138" s="334"/>
      <c r="AK138" s="335"/>
      <c r="AL138" s="339" t="s">
        <v>33</v>
      </c>
      <c r="AM138" s="339"/>
      <c r="AN138" s="341" t="s">
        <v>34</v>
      </c>
      <c r="AO138" s="342"/>
      <c r="AP138" s="342"/>
      <c r="AQ138" s="342"/>
      <c r="AR138" s="343"/>
      <c r="AS138" s="344"/>
      <c r="AY138" s="61" t="s">
        <v>35</v>
      </c>
      <c r="AZ138" s="61" t="s">
        <v>35</v>
      </c>
      <c r="BA138" s="61" t="s">
        <v>36</v>
      </c>
      <c r="BB138" s="292" t="s">
        <v>37</v>
      </c>
      <c r="BC138" s="293"/>
    </row>
    <row r="139" spans="2:74" ht="13.9" customHeight="1">
      <c r="B139" s="302"/>
      <c r="C139" s="303"/>
      <c r="D139" s="303"/>
      <c r="E139" s="303"/>
      <c r="F139" s="303"/>
      <c r="G139" s="303"/>
      <c r="H139" s="303"/>
      <c r="I139" s="304"/>
      <c r="J139" s="302"/>
      <c r="K139" s="303"/>
      <c r="L139" s="303"/>
      <c r="M139" s="303"/>
      <c r="N139" s="307"/>
      <c r="O139" s="310"/>
      <c r="P139" s="303"/>
      <c r="Q139" s="303"/>
      <c r="R139" s="303"/>
      <c r="S139" s="303"/>
      <c r="T139" s="303"/>
      <c r="U139" s="304"/>
      <c r="V139" s="318"/>
      <c r="W139" s="319"/>
      <c r="X139" s="319"/>
      <c r="Y139" s="320"/>
      <c r="Z139" s="324"/>
      <c r="AA139" s="325"/>
      <c r="AB139" s="325"/>
      <c r="AC139" s="326"/>
      <c r="AD139" s="330"/>
      <c r="AE139" s="331"/>
      <c r="AF139" s="331"/>
      <c r="AG139" s="332"/>
      <c r="AH139" s="336"/>
      <c r="AI139" s="337"/>
      <c r="AJ139" s="337"/>
      <c r="AK139" s="338"/>
      <c r="AL139" s="340"/>
      <c r="AM139" s="340"/>
      <c r="AN139" s="294"/>
      <c r="AO139" s="294"/>
      <c r="AP139" s="294"/>
      <c r="AQ139" s="294"/>
      <c r="AR139" s="294"/>
      <c r="AS139" s="295"/>
      <c r="AY139" s="39"/>
      <c r="AZ139" s="40" t="s">
        <v>40</v>
      </c>
      <c r="BA139" s="40" t="s">
        <v>41</v>
      </c>
      <c r="BB139" s="62" t="s">
        <v>42</v>
      </c>
      <c r="BC139" s="40" t="s">
        <v>40</v>
      </c>
      <c r="BL139" s="17" t="s">
        <v>51</v>
      </c>
      <c r="BM139" s="17" t="s">
        <v>52</v>
      </c>
    </row>
    <row r="140" spans="2:74" ht="18.75" customHeight="1">
      <c r="B140" s="269"/>
      <c r="C140" s="270"/>
      <c r="D140" s="270"/>
      <c r="E140" s="270"/>
      <c r="F140" s="270"/>
      <c r="G140" s="270"/>
      <c r="H140" s="270"/>
      <c r="I140" s="271"/>
      <c r="J140" s="269"/>
      <c r="K140" s="270"/>
      <c r="L140" s="270"/>
      <c r="M140" s="270"/>
      <c r="N140" s="275"/>
      <c r="O140" s="185"/>
      <c r="P140" s="65" t="s">
        <v>60</v>
      </c>
      <c r="Q140" s="198"/>
      <c r="R140" s="65" t="s">
        <v>61</v>
      </c>
      <c r="S140" s="142"/>
      <c r="T140" s="277" t="s">
        <v>62</v>
      </c>
      <c r="U140" s="277"/>
      <c r="V140" s="278"/>
      <c r="W140" s="279"/>
      <c r="X140" s="279"/>
      <c r="Y140" s="186"/>
      <c r="Z140" s="106"/>
      <c r="AA140" s="107"/>
      <c r="AB140" s="107"/>
      <c r="AC140" s="105" t="s">
        <v>63</v>
      </c>
      <c r="AD140" s="106"/>
      <c r="AE140" s="107"/>
      <c r="AF140" s="107"/>
      <c r="AG140" s="108" t="s">
        <v>63</v>
      </c>
      <c r="AH140" s="257"/>
      <c r="AI140" s="258"/>
      <c r="AJ140" s="258"/>
      <c r="AK140" s="259"/>
      <c r="AL140" s="451"/>
      <c r="AM140" s="452"/>
      <c r="AN140" s="257"/>
      <c r="AO140" s="258"/>
      <c r="AP140" s="258"/>
      <c r="AQ140" s="258"/>
      <c r="AR140" s="258"/>
      <c r="AS140" s="124" t="s">
        <v>63</v>
      </c>
      <c r="AV140" s="18" t="str">
        <f>IF(OR(O140="",Q140=""),"", IF(O140&lt;20,DATE(O140+118,Q140,IF(S140="",1,S140)),DATE(O140+88,Q140,IF(S140="",1,S140))))</f>
        <v/>
      </c>
      <c r="AW140" s="19" t="e">
        <f>IF(AV140&lt;=#REF!,"昔",IF(AV140&lt;=#REF!,"上",IF(AV140&lt;=#REF!,"中","下")))</f>
        <v>#REF!</v>
      </c>
      <c r="AX140" s="8" t="e">
        <f>IF(AV140&lt;=#REF!,5,IF(AV140&lt;=#REF!,7,IF(AV140&lt;=#REF!,9,11)))</f>
        <v>#REF!</v>
      </c>
      <c r="AY140" s="66"/>
      <c r="AZ140" s="67"/>
      <c r="BA140" s="68">
        <f>AN140</f>
        <v>0</v>
      </c>
      <c r="BB140" s="67"/>
      <c r="BC140" s="67"/>
      <c r="BO140" s="1" t="e">
        <f>IF(O140&lt;=VALUE(概算年度),O140+2018,O140+1988)</f>
        <v>#REF!</v>
      </c>
      <c r="BP140" s="1" t="e">
        <f>IF(BO140=2019,1)</f>
        <v>#REF!</v>
      </c>
      <c r="BQ140" s="3" t="e">
        <f>IF(BO140&lt;=2018,1)</f>
        <v>#REF!</v>
      </c>
      <c r="BR140" s="3" t="e">
        <f>IF(BO140&gt;=2020,1)</f>
        <v>#REF!</v>
      </c>
      <c r="BS140" s="3" t="e">
        <f>IF(AND(O140=31,Q140=1,O141=31),1,IF(AND(O140=31,Q140=2,O141=31),2,IF(AND(O140=31,Q140=3,O141=31),3,IF(AND(O140=31,Q140=4,O141=31),4,IF(AND(O140&gt;VALUE(概算年度),O140&lt;31,O141=31),5)))))</f>
        <v>#REF!</v>
      </c>
      <c r="BT140" s="3" t="b">
        <f>IF(OR(O140=31,O140=1),IF(AND(O141=1,OR(Q140=1,Q140=2,Q140=3,Q140=4,Q140=5)),1,IF(AND(O141=1,Q140=6),6,IF(AND(O141=1,Q140=7),7,IF(AND(O141=1,Q140=8),8,IF(AND(O141=1,Q140=9),9,IF(AND(O141=1,Q140=10),10,IF(AND(O141=1,Q140=11),11,IF(AND(O141=1,Q140=12),12)))))))),IF(O141=1,13))</f>
        <v>0</v>
      </c>
      <c r="BU140" s="3" t="e">
        <f>IF(AND(VALUE(概算年度)='報告書（事業主控）'!O140,VALUE(概算年度)='報告書（事業主控）'!O141),IF('報告書（事業主控）'!Q140=1,1,IF('報告書（事業主控）'!Q140=2,2,IF('報告書（事業主控）'!Q140=3,3))))</f>
        <v>#REF!</v>
      </c>
      <c r="BV140" s="3" t="e">
        <f>IF(BS140=1,"平31_1",IF(BS140=2,"平31_2",IF(BS140=3,"平31_3",IF(BS140=4,"平31_4",IF(BS140=5,"平31_1",IF(BT140=1,"_5月",IF(BT140=6,"_6月",IF(BT140=7,"_7月",IF(BT140=8,"_8月",IF(BT140=9,"_9月",IF(BT140=10,"_10月",IF(BT140=11,"_11月",IF(BT140=12,"_12月",IF(BT140=13,"_5月",IF(AND(O140=O141,O141&lt;&gt;VALUE(概算年度)),IF(Q140=1,"_1月",IF(Q140=2,"_2月",IF(Q140=3,"_3月",IF(Q140=4,"_4月",IF(Q140=5,"_5月",IF(Q140=6,"_6月",IF(Q140=7,"_7月",IF(Q140=8,"_8月",IF(Q140=9,"_9月",IF(Q140=10,"_10月",IF(Q140=11,"_11月",IF(Q140=12,"_12月")))))))))))),IF(BU140=1,"対象年1_3月",IF(BU140=2,"対象年2_3月",IF(BU140=3,"対象年3月",IF(O141=VALUE(概算年度),"対象年1_3月","_1月")))))))))))))))))))</f>
        <v>#REF!</v>
      </c>
    </row>
    <row r="141" spans="2:74" ht="18.75" customHeight="1">
      <c r="B141" s="272"/>
      <c r="C141" s="273"/>
      <c r="D141" s="273"/>
      <c r="E141" s="273"/>
      <c r="F141" s="273"/>
      <c r="G141" s="273"/>
      <c r="H141" s="273"/>
      <c r="I141" s="274"/>
      <c r="J141" s="272"/>
      <c r="K141" s="273"/>
      <c r="L141" s="273"/>
      <c r="M141" s="273"/>
      <c r="N141" s="276"/>
      <c r="O141" s="187"/>
      <c r="P141" s="16" t="s">
        <v>60</v>
      </c>
      <c r="Q141" s="199"/>
      <c r="R141" s="16" t="s">
        <v>61</v>
      </c>
      <c r="S141" s="197"/>
      <c r="T141" s="282" t="s">
        <v>64</v>
      </c>
      <c r="U141" s="282"/>
      <c r="V141" s="260"/>
      <c r="W141" s="261"/>
      <c r="X141" s="261"/>
      <c r="Y141" s="261"/>
      <c r="Z141" s="260"/>
      <c r="AA141" s="261"/>
      <c r="AB141" s="261"/>
      <c r="AC141" s="261"/>
      <c r="AD141" s="260"/>
      <c r="AE141" s="261"/>
      <c r="AF141" s="261"/>
      <c r="AG141" s="262"/>
      <c r="AH141" s="287">
        <f>V141+Z141-AD141</f>
        <v>0</v>
      </c>
      <c r="AI141" s="287"/>
      <c r="AJ141" s="287"/>
      <c r="AK141" s="288"/>
      <c r="AL141" s="453"/>
      <c r="AM141" s="454"/>
      <c r="AN141" s="283">
        <f>IF(AH141="","",ROUNDDOWN(AH141*AL140%,0))</f>
        <v>0</v>
      </c>
      <c r="AO141" s="284"/>
      <c r="AP141" s="284"/>
      <c r="AQ141" s="284"/>
      <c r="AR141" s="284"/>
      <c r="AS141" s="114"/>
      <c r="AV141" s="18"/>
      <c r="AW141" s="19"/>
      <c r="AY141" s="95">
        <f>AH141</f>
        <v>0</v>
      </c>
      <c r="AZ141" s="41" t="e">
        <f>IF(AV140&lt;=#REF!,AH141,IF(AND(AV140&gt;=#REF!,AV140&lt;=#REF!),AH141*105/108,AH141))</f>
        <v>#REF!</v>
      </c>
      <c r="BA141" s="40"/>
      <c r="BB141" s="41">
        <f>IF($AL141="賃金で算定",0,INT(AY141*$AL141/100))</f>
        <v>0</v>
      </c>
      <c r="BC141" s="41" t="e">
        <f>IF(AY141=AZ141,BB141,AZ141*$AL141/100)</f>
        <v>#REF!</v>
      </c>
      <c r="BL141" s="17" t="e">
        <f>IF(AY141=AZ141,0,1)</f>
        <v>#REF!</v>
      </c>
      <c r="BM141" s="17" t="e">
        <f>IF(BL141=1,AL141,"")</f>
        <v>#REF!</v>
      </c>
    </row>
    <row r="142" spans="2:74" ht="18.75" customHeight="1">
      <c r="B142" s="269"/>
      <c r="C142" s="270"/>
      <c r="D142" s="270"/>
      <c r="E142" s="270"/>
      <c r="F142" s="270"/>
      <c r="G142" s="270"/>
      <c r="H142" s="270"/>
      <c r="I142" s="271"/>
      <c r="J142" s="269"/>
      <c r="K142" s="270"/>
      <c r="L142" s="270"/>
      <c r="M142" s="270"/>
      <c r="N142" s="275"/>
      <c r="O142" s="185"/>
      <c r="P142" s="65" t="s">
        <v>65</v>
      </c>
      <c r="Q142" s="198"/>
      <c r="R142" s="65" t="s">
        <v>61</v>
      </c>
      <c r="S142" s="142"/>
      <c r="T142" s="277" t="s">
        <v>62</v>
      </c>
      <c r="U142" s="277"/>
      <c r="V142" s="278"/>
      <c r="W142" s="279"/>
      <c r="X142" s="279"/>
      <c r="Y142" s="188"/>
      <c r="Z142" s="189"/>
      <c r="AA142" s="190"/>
      <c r="AB142" s="190"/>
      <c r="AC142" s="188"/>
      <c r="AD142" s="189"/>
      <c r="AE142" s="190"/>
      <c r="AF142" s="190"/>
      <c r="AG142" s="191"/>
      <c r="AH142" s="257"/>
      <c r="AI142" s="258"/>
      <c r="AJ142" s="258"/>
      <c r="AK142" s="259"/>
      <c r="AL142" s="382"/>
      <c r="AM142" s="383"/>
      <c r="AN142" s="257"/>
      <c r="AO142" s="258"/>
      <c r="AP142" s="258"/>
      <c r="AQ142" s="258"/>
      <c r="AR142" s="258"/>
      <c r="AS142" s="115"/>
      <c r="AV142" s="18" t="str">
        <f>IF(OR(O142="",Q142=""),"", IF(O142&lt;20,DATE(O142+118,Q142,IF(S142="",1,S142)),DATE(O142+88,Q142,IF(S142="",1,S142))))</f>
        <v/>
      </c>
      <c r="AW142" s="19" t="e">
        <f>IF(AV142&lt;=#REF!,"昔",IF(AV142&lt;=#REF!,"上",IF(AV142&lt;=#REF!,"中","下")))</f>
        <v>#REF!</v>
      </c>
      <c r="AX142" s="8" t="e">
        <f>IF(AV142&lt;=#REF!,5,IF(AV142&lt;=#REF!,7,IF(AV142&lt;=#REF!,9,11)))</f>
        <v>#REF!</v>
      </c>
      <c r="AY142" s="66"/>
      <c r="AZ142" s="67"/>
      <c r="BA142" s="68">
        <f t="shared" ref="BA142" si="72">AN142</f>
        <v>0</v>
      </c>
      <c r="BB142" s="67"/>
      <c r="BC142" s="67"/>
      <c r="BL142" s="17"/>
      <c r="BM142" s="17"/>
      <c r="BO142" s="1" t="e">
        <f>IF(O142&lt;=VALUE(概算年度),O142+2018,O142+1988)</f>
        <v>#REF!</v>
      </c>
      <c r="BP142" s="1" t="e">
        <f>IF(BO142=2019,1)</f>
        <v>#REF!</v>
      </c>
      <c r="BQ142" s="3" t="e">
        <f>IF(BO142&lt;=2018,1)</f>
        <v>#REF!</v>
      </c>
      <c r="BR142" s="3" t="e">
        <f>IF(BO142&gt;=2020,1)</f>
        <v>#REF!</v>
      </c>
      <c r="BS142" s="3" t="e">
        <f>IF(AND(O142=31,Q142=1,O143=31),1,IF(AND(O142=31,Q142=2,O143=31),2,IF(AND(O142=31,Q142=3,O143=31),3,IF(AND(O142=31,Q142=4,O143=31),4,IF(AND(O142&gt;VALUE(概算年度),O142&lt;31,O143=31),5)))))</f>
        <v>#REF!</v>
      </c>
      <c r="BT142" s="3" t="b">
        <f>IF(OR(O142=31,O142=1),IF(AND(O143=1,OR(Q142=1,Q142=2,Q142=3,Q142=4,Q142=5)),1,IF(AND(O143=1,Q142=6),6,IF(AND(O143=1,Q142=7),7,IF(AND(O143=1,Q142=8),8,IF(AND(O143=1,Q142=9),9,IF(AND(O143=1,Q142=10),10,IF(AND(O143=1,Q142=11),11,IF(AND(O143=1,Q142=12),12)))))))),IF(O143=1,13))</f>
        <v>0</v>
      </c>
      <c r="BU142" s="3" t="e">
        <f>IF(AND(VALUE(概算年度)='報告書（事業主控）'!O142,VALUE(概算年度)='報告書（事業主控）'!O143),IF('報告書（事業主控）'!Q142=1,1,IF('報告書（事業主控）'!Q142=2,2,IF('報告書（事業主控）'!Q142=3,3))))</f>
        <v>#REF!</v>
      </c>
      <c r="BV142" s="3" t="e">
        <f>IF(BS142=1,"平31_1",IF(BS142=2,"平31_2",IF(BS142=3,"平31_3",IF(BS142=4,"平31_4",IF(BS142=5,"平31_1",IF(BT142=1,"_5月",IF(BT142=6,"_6月",IF(BT142=7,"_7月",IF(BT142=8,"_8月",IF(BT142=9,"_9月",IF(BT142=10,"_10月",IF(BT142=11,"_11月",IF(BT142=12,"_12月",IF(BT142=13,"_5月",IF(AND(O142=O143,O143&lt;&gt;VALUE(概算年度)),IF(Q142=1,"_1月",IF(Q142=2,"_2月",IF(Q142=3,"_3月",IF(Q142=4,"_4月",IF(Q142=5,"_5月",IF(Q142=6,"_6月",IF(Q142=7,"_7月",IF(Q142=8,"_8月",IF(Q142=9,"_9月",IF(Q142=10,"_10月",IF(Q142=11,"_11月",IF(Q142=12,"_12月")))))))))))),IF(BU142=1,"対象年1_3月",IF(BU142=2,"対象年2_3月",IF(BU142=3,"対象年3月",IF(O143=VALUE(概算年度),"対象年1_3月","_1月")))))))))))))))))))</f>
        <v>#REF!</v>
      </c>
    </row>
    <row r="143" spans="2:74" ht="18.75" customHeight="1">
      <c r="B143" s="272"/>
      <c r="C143" s="273"/>
      <c r="D143" s="273"/>
      <c r="E143" s="273"/>
      <c r="F143" s="273"/>
      <c r="G143" s="273"/>
      <c r="H143" s="273"/>
      <c r="I143" s="274"/>
      <c r="J143" s="272"/>
      <c r="K143" s="273"/>
      <c r="L143" s="273"/>
      <c r="M143" s="273"/>
      <c r="N143" s="276"/>
      <c r="O143" s="187"/>
      <c r="P143" s="16" t="s">
        <v>60</v>
      </c>
      <c r="Q143" s="199"/>
      <c r="R143" s="16" t="s">
        <v>61</v>
      </c>
      <c r="S143" s="197"/>
      <c r="T143" s="282" t="s">
        <v>64</v>
      </c>
      <c r="U143" s="282"/>
      <c r="V143" s="289"/>
      <c r="W143" s="290"/>
      <c r="X143" s="290"/>
      <c r="Y143" s="291"/>
      <c r="Z143" s="260"/>
      <c r="AA143" s="261"/>
      <c r="AB143" s="261"/>
      <c r="AC143" s="261"/>
      <c r="AD143" s="260"/>
      <c r="AE143" s="261"/>
      <c r="AF143" s="261"/>
      <c r="AG143" s="262"/>
      <c r="AH143" s="287">
        <f>V143+Z143-AD143</f>
        <v>0</v>
      </c>
      <c r="AI143" s="287"/>
      <c r="AJ143" s="287"/>
      <c r="AK143" s="288"/>
      <c r="AL143" s="384"/>
      <c r="AM143" s="385"/>
      <c r="AN143" s="283">
        <f>IF(AH143="","",ROUNDDOWN(AH143*AL142%,0))</f>
        <v>0</v>
      </c>
      <c r="AO143" s="284"/>
      <c r="AP143" s="284"/>
      <c r="AQ143" s="284"/>
      <c r="AR143" s="284"/>
      <c r="AS143" s="114"/>
      <c r="AV143" s="18"/>
      <c r="AW143" s="19"/>
      <c r="AY143" s="95">
        <f t="shared" ref="AY143" si="73">AH143</f>
        <v>0</v>
      </c>
      <c r="AZ143" s="41" t="e">
        <f>IF(AV142&lt;=#REF!,AH143,IF(AND(AV142&gt;=#REF!,AV142&lt;=#REF!),AH143*105/108,AH143))</f>
        <v>#REF!</v>
      </c>
      <c r="BA143" s="40"/>
      <c r="BB143" s="41">
        <f t="shared" ref="BB143" si="74">IF($AL143="賃金で算定",0,INT(AY143*$AL143/100))</f>
        <v>0</v>
      </c>
      <c r="BC143" s="41" t="e">
        <f>IF(AY143=AZ143,BB143,AZ143*$AL143/100)</f>
        <v>#REF!</v>
      </c>
      <c r="BL143" s="17" t="e">
        <f>IF(AY143=AZ143,0,1)</f>
        <v>#REF!</v>
      </c>
      <c r="BM143" s="17" t="e">
        <f>IF(BL143=1,AL143,"")</f>
        <v>#REF!</v>
      </c>
    </row>
    <row r="144" spans="2:74" ht="18.75" customHeight="1">
      <c r="B144" s="269"/>
      <c r="C144" s="270"/>
      <c r="D144" s="270"/>
      <c r="E144" s="270"/>
      <c r="F144" s="270"/>
      <c r="G144" s="270"/>
      <c r="H144" s="270"/>
      <c r="I144" s="271"/>
      <c r="J144" s="269"/>
      <c r="K144" s="270"/>
      <c r="L144" s="270"/>
      <c r="M144" s="270"/>
      <c r="N144" s="275"/>
      <c r="O144" s="185"/>
      <c r="P144" s="65" t="s">
        <v>65</v>
      </c>
      <c r="Q144" s="198"/>
      <c r="R144" s="65" t="s">
        <v>61</v>
      </c>
      <c r="S144" s="142"/>
      <c r="T144" s="277" t="s">
        <v>62</v>
      </c>
      <c r="U144" s="277"/>
      <c r="V144" s="278"/>
      <c r="W144" s="279"/>
      <c r="X144" s="279"/>
      <c r="Y144" s="188"/>
      <c r="Z144" s="189"/>
      <c r="AA144" s="190"/>
      <c r="AB144" s="190"/>
      <c r="AC144" s="188"/>
      <c r="AD144" s="189"/>
      <c r="AE144" s="190"/>
      <c r="AF144" s="190"/>
      <c r="AG144" s="191"/>
      <c r="AH144" s="257"/>
      <c r="AI144" s="258"/>
      <c r="AJ144" s="258"/>
      <c r="AK144" s="259"/>
      <c r="AL144" s="382"/>
      <c r="AM144" s="383"/>
      <c r="AN144" s="257"/>
      <c r="AO144" s="258"/>
      <c r="AP144" s="258"/>
      <c r="AQ144" s="258"/>
      <c r="AR144" s="258"/>
      <c r="AS144" s="115"/>
      <c r="AV144" s="18" t="str">
        <f>IF(OR(O144="",Q144=""),"", IF(O144&lt;20,DATE(O144+118,Q144,IF(S144="",1,S144)),DATE(O144+88,Q144,IF(S144="",1,S144))))</f>
        <v/>
      </c>
      <c r="AW144" s="19" t="e">
        <f>IF(AV144&lt;=#REF!,"昔",IF(AV144&lt;=#REF!,"上",IF(AV144&lt;=#REF!,"中","下")))</f>
        <v>#REF!</v>
      </c>
      <c r="AX144" s="8" t="e">
        <f>IF(AV144&lt;=#REF!,5,IF(AV144&lt;=#REF!,7,IF(AV144&lt;=#REF!,9,11)))</f>
        <v>#REF!</v>
      </c>
      <c r="AY144" s="66"/>
      <c r="AZ144" s="67"/>
      <c r="BA144" s="68">
        <f t="shared" ref="BA144" si="75">AN144</f>
        <v>0</v>
      </c>
      <c r="BB144" s="67"/>
      <c r="BC144" s="67"/>
      <c r="BO144" s="1" t="e">
        <f>IF(O144&lt;=VALUE(概算年度),O144+2018,O144+1988)</f>
        <v>#REF!</v>
      </c>
      <c r="BP144" s="1" t="e">
        <f>IF(BO144=2019,1)</f>
        <v>#REF!</v>
      </c>
      <c r="BQ144" s="3" t="e">
        <f>IF(BO144&lt;=2018,1)</f>
        <v>#REF!</v>
      </c>
      <c r="BR144" s="3" t="e">
        <f>IF(BO144&gt;=2020,1)</f>
        <v>#REF!</v>
      </c>
      <c r="BS144" s="3" t="e">
        <f>IF(AND(O144=31,Q144=1,O145=31),1,IF(AND(O144=31,Q144=2,O145=31),2,IF(AND(O144=31,Q144=3,O145=31),3,IF(AND(O144=31,Q144=4,O145=31),4,IF(AND(O144&gt;VALUE(概算年度),O144&lt;31,O145=31),5)))))</f>
        <v>#REF!</v>
      </c>
      <c r="BT144" s="3" t="b">
        <f>IF(OR(O144=31,O144=1),IF(AND(O145=1,OR(Q144=1,Q144=2,Q144=3,Q144=4,Q144=5)),1,IF(AND(O145=1,Q144=6),6,IF(AND(O145=1,Q144=7),7,IF(AND(O145=1,Q144=8),8,IF(AND(O145=1,Q144=9),9,IF(AND(O145=1,Q144=10),10,IF(AND(O145=1,Q144=11),11,IF(AND(O145=1,Q144=12),12)))))))),IF(O145=1,13))</f>
        <v>0</v>
      </c>
      <c r="BU144" s="3" t="e">
        <f>IF(AND(VALUE(概算年度)='報告書（事業主控）'!O144,VALUE(概算年度)='報告書（事業主控）'!O145),IF('報告書（事業主控）'!Q144=1,1,IF('報告書（事業主控）'!Q144=2,2,IF('報告書（事業主控）'!Q144=3,3))))</f>
        <v>#REF!</v>
      </c>
      <c r="BV144" s="3" t="e">
        <f>IF(BS144=1,"平31_1",IF(BS144=2,"平31_2",IF(BS144=3,"平31_3",IF(BS144=4,"平31_4",IF(BS144=5,"平31_1",IF(BT144=1,"_5月",IF(BT144=6,"_6月",IF(BT144=7,"_7月",IF(BT144=8,"_8月",IF(BT144=9,"_9月",IF(BT144=10,"_10月",IF(BT144=11,"_11月",IF(BT144=12,"_12月",IF(BT144=13,"_5月",IF(AND(O144=O145,O145&lt;&gt;VALUE(概算年度)),IF(Q144=1,"_1月",IF(Q144=2,"_2月",IF(Q144=3,"_3月",IF(Q144=4,"_4月",IF(Q144=5,"_5月",IF(Q144=6,"_6月",IF(Q144=7,"_7月",IF(Q144=8,"_8月",IF(Q144=9,"_9月",IF(Q144=10,"_10月",IF(Q144=11,"_11月",IF(Q144=12,"_12月")))))))))))),IF(BU144=1,"対象年1_3月",IF(BU144=2,"対象年2_3月",IF(BU144=3,"対象年3月",IF(O145=VALUE(概算年度),"対象年1_3月","_1月")))))))))))))))))))</f>
        <v>#REF!</v>
      </c>
    </row>
    <row r="145" spans="2:74" ht="18.75" customHeight="1">
      <c r="B145" s="272"/>
      <c r="C145" s="273"/>
      <c r="D145" s="273"/>
      <c r="E145" s="273"/>
      <c r="F145" s="273"/>
      <c r="G145" s="273"/>
      <c r="H145" s="273"/>
      <c r="I145" s="274"/>
      <c r="J145" s="272"/>
      <c r="K145" s="273"/>
      <c r="L145" s="273"/>
      <c r="M145" s="273"/>
      <c r="N145" s="276"/>
      <c r="O145" s="187"/>
      <c r="P145" s="16" t="s">
        <v>60</v>
      </c>
      <c r="Q145" s="199"/>
      <c r="R145" s="16" t="s">
        <v>61</v>
      </c>
      <c r="S145" s="197"/>
      <c r="T145" s="282" t="s">
        <v>64</v>
      </c>
      <c r="U145" s="282"/>
      <c r="V145" s="283"/>
      <c r="W145" s="284"/>
      <c r="X145" s="284"/>
      <c r="Y145" s="285"/>
      <c r="Z145" s="283"/>
      <c r="AA145" s="284"/>
      <c r="AB145" s="284"/>
      <c r="AC145" s="284"/>
      <c r="AD145" s="283"/>
      <c r="AE145" s="284"/>
      <c r="AF145" s="284"/>
      <c r="AG145" s="285"/>
      <c r="AH145" s="287">
        <f>V145+Z145-AD145</f>
        <v>0</v>
      </c>
      <c r="AI145" s="287"/>
      <c r="AJ145" s="287"/>
      <c r="AK145" s="288"/>
      <c r="AL145" s="384"/>
      <c r="AM145" s="385"/>
      <c r="AN145" s="283">
        <f>IF(AH145="","",ROUNDDOWN(AH145*AL144%,0))</f>
        <v>0</v>
      </c>
      <c r="AO145" s="284"/>
      <c r="AP145" s="284"/>
      <c r="AQ145" s="284"/>
      <c r="AR145" s="284"/>
      <c r="AS145" s="114"/>
      <c r="AV145" s="18"/>
      <c r="AW145" s="19"/>
      <c r="AY145" s="95">
        <f t="shared" ref="AY145" si="76">AH145</f>
        <v>0</v>
      </c>
      <c r="AZ145" s="41" t="e">
        <f>IF(AV144&lt;=#REF!,AH145,IF(AND(AV144&gt;=#REF!,AV144&lt;=#REF!),AH145*105/108,AH145))</f>
        <v>#REF!</v>
      </c>
      <c r="BA145" s="40"/>
      <c r="BB145" s="41">
        <f t="shared" ref="BB145" si="77">IF($AL145="賃金で算定",0,INT(AY145*$AL145/100))</f>
        <v>0</v>
      </c>
      <c r="BC145" s="41" t="e">
        <f>IF(AY145=AZ145,BB145,AZ145*$AL145/100)</f>
        <v>#REF!</v>
      </c>
      <c r="BL145" s="17" t="e">
        <f>IF(AY145=AZ145,0,1)</f>
        <v>#REF!</v>
      </c>
      <c r="BM145" s="17" t="e">
        <f>IF(BL145=1,AL145,"")</f>
        <v>#REF!</v>
      </c>
    </row>
    <row r="146" spans="2:74" ht="18.75" customHeight="1">
      <c r="B146" s="269"/>
      <c r="C146" s="270"/>
      <c r="D146" s="270"/>
      <c r="E146" s="270"/>
      <c r="F146" s="270"/>
      <c r="G146" s="270"/>
      <c r="H146" s="270"/>
      <c r="I146" s="271"/>
      <c r="J146" s="269"/>
      <c r="K146" s="270"/>
      <c r="L146" s="270"/>
      <c r="M146" s="270"/>
      <c r="N146" s="275"/>
      <c r="O146" s="185"/>
      <c r="P146" s="65" t="s">
        <v>65</v>
      </c>
      <c r="Q146" s="198"/>
      <c r="R146" s="65" t="s">
        <v>61</v>
      </c>
      <c r="S146" s="142"/>
      <c r="T146" s="277" t="s">
        <v>62</v>
      </c>
      <c r="U146" s="277"/>
      <c r="V146" s="278"/>
      <c r="W146" s="279"/>
      <c r="X146" s="279"/>
      <c r="Y146" s="192"/>
      <c r="Z146" s="193"/>
      <c r="AA146" s="194"/>
      <c r="AB146" s="194"/>
      <c r="AC146" s="192"/>
      <c r="AD146" s="193"/>
      <c r="AE146" s="194"/>
      <c r="AF146" s="194"/>
      <c r="AG146" s="195"/>
      <c r="AH146" s="257"/>
      <c r="AI146" s="258"/>
      <c r="AJ146" s="258"/>
      <c r="AK146" s="259"/>
      <c r="AL146" s="382"/>
      <c r="AM146" s="383"/>
      <c r="AN146" s="257"/>
      <c r="AO146" s="258"/>
      <c r="AP146" s="258"/>
      <c r="AQ146" s="258"/>
      <c r="AR146" s="258"/>
      <c r="AS146" s="115"/>
      <c r="AV146" s="18" t="str">
        <f>IF(OR(O146="",Q146=""),"", IF(O146&lt;20,DATE(O146+118,Q146,IF(S146="",1,S146)),DATE(O146+88,Q146,IF(S146="",1,S146))))</f>
        <v/>
      </c>
      <c r="AW146" s="19" t="e">
        <f>IF(AV146&lt;=#REF!,"昔",IF(AV146&lt;=#REF!,"上",IF(AV146&lt;=#REF!,"中","下")))</f>
        <v>#REF!</v>
      </c>
      <c r="AX146" s="8" t="e">
        <f>IF(AV146&lt;=#REF!,5,IF(AV146&lt;=#REF!,7,IF(AV146&lt;=#REF!,9,11)))</f>
        <v>#REF!</v>
      </c>
      <c r="AY146" s="66"/>
      <c r="AZ146" s="67"/>
      <c r="BA146" s="68">
        <f t="shared" ref="BA146" si="78">AN146</f>
        <v>0</v>
      </c>
      <c r="BB146" s="67"/>
      <c r="BC146" s="67"/>
      <c r="BO146" s="1" t="e">
        <f>IF(O146&lt;=VALUE(概算年度),O146+2018,O146+1988)</f>
        <v>#REF!</v>
      </c>
      <c r="BP146" s="1" t="e">
        <f>IF(BO146=2019,1)</f>
        <v>#REF!</v>
      </c>
      <c r="BQ146" s="3" t="e">
        <f>IF(BO146&lt;=2018,1)</f>
        <v>#REF!</v>
      </c>
      <c r="BR146" s="3" t="e">
        <f>IF(BO146&gt;=2020,1)</f>
        <v>#REF!</v>
      </c>
      <c r="BS146" s="3" t="e">
        <f>IF(AND(O146=31,Q146=1,O147=31),1,IF(AND(O146=31,Q146=2,O147=31),2,IF(AND(O146=31,Q146=3,O147=31),3,IF(AND(O146=31,Q146=4,O147=31),4,IF(AND(O146&gt;VALUE(概算年度),O146&lt;31,O147=31),5)))))</f>
        <v>#REF!</v>
      </c>
      <c r="BT146" s="3" t="b">
        <f>IF(OR(O146=31,O146=1),IF(AND(O147=1,OR(Q146=1,Q146=2,Q146=3,Q146=4,Q146=5)),1,IF(AND(O147=1,Q146=6),6,IF(AND(O147=1,Q146=7),7,IF(AND(O147=1,Q146=8),8,IF(AND(O147=1,Q146=9),9,IF(AND(O147=1,Q146=10),10,IF(AND(O147=1,Q146=11),11,IF(AND(O147=1,Q146=12),12)))))))),IF(O147=1,13))</f>
        <v>0</v>
      </c>
      <c r="BU146" s="3" t="e">
        <f>IF(AND(VALUE(概算年度)='報告書（事業主控）'!O146,VALUE(概算年度)='報告書（事業主控）'!O147),IF('報告書（事業主控）'!Q146=1,1,IF('報告書（事業主控）'!Q146=2,2,IF('報告書（事業主控）'!Q146=3,3))))</f>
        <v>#REF!</v>
      </c>
      <c r="BV146" s="3" t="e">
        <f>IF(BS146=1,"平31_1",IF(BS146=2,"平31_2",IF(BS146=3,"平31_3",IF(BS146=4,"平31_4",IF(BS146=5,"平31_1",IF(BT146=1,"_5月",IF(BT146=6,"_6月",IF(BT146=7,"_7月",IF(BT146=8,"_8月",IF(BT146=9,"_9月",IF(BT146=10,"_10月",IF(BT146=11,"_11月",IF(BT146=12,"_12月",IF(BT146=13,"_5月",IF(AND(O146=O147,O147&lt;&gt;VALUE(概算年度)),IF(Q146=1,"_1月",IF(Q146=2,"_2月",IF(Q146=3,"_3月",IF(Q146=4,"_4月",IF(Q146=5,"_5月",IF(Q146=6,"_6月",IF(Q146=7,"_7月",IF(Q146=8,"_8月",IF(Q146=9,"_9月",IF(Q146=10,"_10月",IF(Q146=11,"_11月",IF(Q146=12,"_12月")))))))))))),IF(BU146=1,"対象年1_3月",IF(BU146=2,"対象年2_3月",IF(BU146=3,"対象年3月",IF(O147=VALUE(概算年度),"対象年1_3月","_1月")))))))))))))))))))</f>
        <v>#REF!</v>
      </c>
    </row>
    <row r="147" spans="2:74" ht="18.75" customHeight="1">
      <c r="B147" s="272"/>
      <c r="C147" s="273"/>
      <c r="D147" s="273"/>
      <c r="E147" s="273"/>
      <c r="F147" s="273"/>
      <c r="G147" s="273"/>
      <c r="H147" s="273"/>
      <c r="I147" s="274"/>
      <c r="J147" s="272"/>
      <c r="K147" s="273"/>
      <c r="L147" s="273"/>
      <c r="M147" s="273"/>
      <c r="N147" s="276"/>
      <c r="O147" s="187"/>
      <c r="P147" s="16" t="s">
        <v>60</v>
      </c>
      <c r="Q147" s="199"/>
      <c r="R147" s="16" t="s">
        <v>61</v>
      </c>
      <c r="S147" s="197"/>
      <c r="T147" s="282" t="s">
        <v>64</v>
      </c>
      <c r="U147" s="282"/>
      <c r="V147" s="283"/>
      <c r="W147" s="284"/>
      <c r="X147" s="284"/>
      <c r="Y147" s="285"/>
      <c r="Z147" s="286"/>
      <c r="AA147" s="287"/>
      <c r="AB147" s="287"/>
      <c r="AC147" s="287"/>
      <c r="AD147" s="286"/>
      <c r="AE147" s="287"/>
      <c r="AF147" s="287"/>
      <c r="AG147" s="288"/>
      <c r="AH147" s="287">
        <f>V147+Z147-AD147</f>
        <v>0</v>
      </c>
      <c r="AI147" s="287"/>
      <c r="AJ147" s="287"/>
      <c r="AK147" s="288"/>
      <c r="AL147" s="384"/>
      <c r="AM147" s="385"/>
      <c r="AN147" s="283">
        <f>IF(AH147="","",ROUNDDOWN(AH147*AL146%,0))</f>
        <v>0</v>
      </c>
      <c r="AO147" s="284"/>
      <c r="AP147" s="284"/>
      <c r="AQ147" s="284"/>
      <c r="AR147" s="284"/>
      <c r="AS147" s="114"/>
      <c r="AV147" s="18"/>
      <c r="AW147" s="19"/>
      <c r="AY147" s="95">
        <f t="shared" ref="AY147" si="79">AH147</f>
        <v>0</v>
      </c>
      <c r="AZ147" s="41" t="e">
        <f>IF(AV146&lt;=#REF!,AH147,IF(AND(AV146&gt;=#REF!,AV146&lt;=#REF!),AH147*105/108,AH147))</f>
        <v>#REF!</v>
      </c>
      <c r="BA147" s="40"/>
      <c r="BB147" s="41">
        <f t="shared" ref="BB147" si="80">IF($AL147="賃金で算定",0,INT(AY147*$AL147/100))</f>
        <v>0</v>
      </c>
      <c r="BC147" s="41" t="e">
        <f>IF(AY147=AZ147,BB147,AZ147*$AL147/100)</f>
        <v>#REF!</v>
      </c>
      <c r="BL147" s="17" t="e">
        <f>IF(AY147=AZ147,0,1)</f>
        <v>#REF!</v>
      </c>
      <c r="BM147" s="17" t="e">
        <f>IF(BL147=1,AL147,"")</f>
        <v>#REF!</v>
      </c>
    </row>
    <row r="148" spans="2:74" ht="18.75" customHeight="1">
      <c r="B148" s="269"/>
      <c r="C148" s="270"/>
      <c r="D148" s="270"/>
      <c r="E148" s="270"/>
      <c r="F148" s="270"/>
      <c r="G148" s="270"/>
      <c r="H148" s="270"/>
      <c r="I148" s="271"/>
      <c r="J148" s="269"/>
      <c r="K148" s="270"/>
      <c r="L148" s="270"/>
      <c r="M148" s="270"/>
      <c r="N148" s="275"/>
      <c r="O148" s="185"/>
      <c r="P148" s="65" t="s">
        <v>65</v>
      </c>
      <c r="Q148" s="198"/>
      <c r="R148" s="65" t="s">
        <v>61</v>
      </c>
      <c r="S148" s="142"/>
      <c r="T148" s="277" t="s">
        <v>62</v>
      </c>
      <c r="U148" s="277"/>
      <c r="V148" s="278"/>
      <c r="W148" s="279"/>
      <c r="X148" s="279"/>
      <c r="Y148" s="188"/>
      <c r="Z148" s="189"/>
      <c r="AA148" s="190"/>
      <c r="AB148" s="190"/>
      <c r="AC148" s="188"/>
      <c r="AD148" s="189"/>
      <c r="AE148" s="190"/>
      <c r="AF148" s="190"/>
      <c r="AG148" s="191"/>
      <c r="AH148" s="257"/>
      <c r="AI148" s="258"/>
      <c r="AJ148" s="258"/>
      <c r="AK148" s="259"/>
      <c r="AL148" s="382"/>
      <c r="AM148" s="383"/>
      <c r="AN148" s="257"/>
      <c r="AO148" s="258"/>
      <c r="AP148" s="258"/>
      <c r="AQ148" s="258"/>
      <c r="AR148" s="258"/>
      <c r="AS148" s="115"/>
      <c r="AV148" s="18" t="str">
        <f>IF(OR(O148="",Q148=""),"", IF(O148&lt;20,DATE(O148+118,Q148,IF(S148="",1,S148)),DATE(O148+88,Q148,IF(S148="",1,S148))))</f>
        <v/>
      </c>
      <c r="AW148" s="19" t="e">
        <f>IF(AV148&lt;=#REF!,"昔",IF(AV148&lt;=#REF!,"上",IF(AV148&lt;=#REF!,"中","下")))</f>
        <v>#REF!</v>
      </c>
      <c r="AX148" s="8" t="e">
        <f>IF(AV148&lt;=#REF!,5,IF(AV148&lt;=#REF!,7,IF(AV148&lt;=#REF!,9,11)))</f>
        <v>#REF!</v>
      </c>
      <c r="AY148" s="66"/>
      <c r="AZ148" s="67"/>
      <c r="BA148" s="68">
        <f t="shared" ref="BA148" si="81">AN148</f>
        <v>0</v>
      </c>
      <c r="BB148" s="67"/>
      <c r="BC148" s="67"/>
      <c r="BO148" s="1" t="e">
        <f>IF(O148&lt;=VALUE(概算年度),O148+2018,O148+1988)</f>
        <v>#REF!</v>
      </c>
      <c r="BP148" s="1" t="e">
        <f>IF(BO148=2019,1)</f>
        <v>#REF!</v>
      </c>
      <c r="BQ148" s="3" t="e">
        <f>IF(BO148&lt;=2018,1)</f>
        <v>#REF!</v>
      </c>
      <c r="BR148" s="3" t="e">
        <f>IF(BO148&gt;=2020,1)</f>
        <v>#REF!</v>
      </c>
      <c r="BS148" s="3" t="e">
        <f>IF(AND(O148=31,Q148=1,O149=31),1,IF(AND(O148=31,Q148=2,O149=31),2,IF(AND(O148=31,Q148=3,O149=31),3,IF(AND(O148=31,Q148=4,O149=31),4,IF(AND(O148&gt;VALUE(概算年度),O148&lt;31,O149=31),5)))))</f>
        <v>#REF!</v>
      </c>
      <c r="BT148" s="3" t="b">
        <f>IF(OR(O148=31,O148=1),IF(AND(O149=1,OR(Q148=1,Q148=2,Q148=3,Q148=4,Q148=5)),1,IF(AND(O149=1,Q148=6),6,IF(AND(O149=1,Q148=7),7,IF(AND(O149=1,Q148=8),8,IF(AND(O149=1,Q148=9),9,IF(AND(O149=1,Q148=10),10,IF(AND(O149=1,Q148=11),11,IF(AND(O149=1,Q148=12),12)))))))),IF(O149=1,13))</f>
        <v>0</v>
      </c>
      <c r="BU148" s="3" t="e">
        <f>IF(AND(VALUE(概算年度)='報告書（事業主控）'!O148,VALUE(概算年度)='報告書（事業主控）'!O149),IF('報告書（事業主控）'!Q148=1,1,IF('報告書（事業主控）'!Q148=2,2,IF('報告書（事業主控）'!Q148=3,3))))</f>
        <v>#REF!</v>
      </c>
      <c r="BV148" s="3" t="e">
        <f>IF(BS148=1,"平31_1",IF(BS148=2,"平31_2",IF(BS148=3,"平31_3",IF(BS148=4,"平31_4",IF(BS148=5,"平31_1",IF(BT148=1,"_5月",IF(BT148=6,"_6月",IF(BT148=7,"_7月",IF(BT148=8,"_8月",IF(BT148=9,"_9月",IF(BT148=10,"_10月",IF(BT148=11,"_11月",IF(BT148=12,"_12月",IF(BT148=13,"_5月",IF(AND(O148=O149,O149&lt;&gt;VALUE(概算年度)),IF(Q148=1,"_1月",IF(Q148=2,"_2月",IF(Q148=3,"_3月",IF(Q148=4,"_4月",IF(Q148=5,"_5月",IF(Q148=6,"_6月",IF(Q148=7,"_7月",IF(Q148=8,"_8月",IF(Q148=9,"_9月",IF(Q148=10,"_10月",IF(Q148=11,"_11月",IF(Q148=12,"_12月")))))))))))),IF(BU148=1,"対象年1_3月",IF(BU148=2,"対象年2_3月",IF(BU148=3,"対象年3月",IF(O149=VALUE(概算年度),"対象年1_3月","_1月")))))))))))))))))))</f>
        <v>#REF!</v>
      </c>
    </row>
    <row r="149" spans="2:74" ht="18.75" customHeight="1">
      <c r="B149" s="272"/>
      <c r="C149" s="273"/>
      <c r="D149" s="273"/>
      <c r="E149" s="273"/>
      <c r="F149" s="273"/>
      <c r="G149" s="273"/>
      <c r="H149" s="273"/>
      <c r="I149" s="274"/>
      <c r="J149" s="272"/>
      <c r="K149" s="273"/>
      <c r="L149" s="273"/>
      <c r="M149" s="273"/>
      <c r="N149" s="276"/>
      <c r="O149" s="187"/>
      <c r="P149" s="16" t="s">
        <v>60</v>
      </c>
      <c r="Q149" s="199"/>
      <c r="R149" s="16" t="s">
        <v>61</v>
      </c>
      <c r="S149" s="197"/>
      <c r="T149" s="282" t="s">
        <v>64</v>
      </c>
      <c r="U149" s="282"/>
      <c r="V149" s="283"/>
      <c r="W149" s="284"/>
      <c r="X149" s="284"/>
      <c r="Y149" s="285"/>
      <c r="Z149" s="283"/>
      <c r="AA149" s="284"/>
      <c r="AB149" s="284"/>
      <c r="AC149" s="284"/>
      <c r="AD149" s="286"/>
      <c r="AE149" s="287"/>
      <c r="AF149" s="287"/>
      <c r="AG149" s="288"/>
      <c r="AH149" s="287">
        <f>V149+Z149-AD149</f>
        <v>0</v>
      </c>
      <c r="AI149" s="287"/>
      <c r="AJ149" s="287"/>
      <c r="AK149" s="288"/>
      <c r="AL149" s="384"/>
      <c r="AM149" s="385"/>
      <c r="AN149" s="283">
        <f>IF(AH149="","",ROUNDDOWN(AH149*AL148%,0))</f>
        <v>0</v>
      </c>
      <c r="AO149" s="284"/>
      <c r="AP149" s="284"/>
      <c r="AQ149" s="284"/>
      <c r="AR149" s="284"/>
      <c r="AS149" s="114"/>
      <c r="AV149" s="18"/>
      <c r="AW149" s="19"/>
      <c r="AY149" s="95">
        <f t="shared" ref="AY149" si="82">AH149</f>
        <v>0</v>
      </c>
      <c r="AZ149" s="41" t="e">
        <f>IF(AV148&lt;=#REF!,AH149,IF(AND(AV148&gt;=#REF!,AV148&lt;=#REF!),AH149*105/108,AH149))</f>
        <v>#REF!</v>
      </c>
      <c r="BA149" s="40"/>
      <c r="BB149" s="41">
        <f t="shared" ref="BB149" si="83">IF($AL149="賃金で算定",0,INT(AY149*$AL149/100))</f>
        <v>0</v>
      </c>
      <c r="BC149" s="41" t="e">
        <f>IF(AY149=AZ149,BB149,AZ149*$AL149/100)</f>
        <v>#REF!</v>
      </c>
      <c r="BL149" s="17" t="e">
        <f>IF(AY149=AZ149,0,1)</f>
        <v>#REF!</v>
      </c>
      <c r="BM149" s="17" t="e">
        <f>IF(BL149=1,AL149,"")</f>
        <v>#REF!</v>
      </c>
    </row>
    <row r="150" spans="2:74" ht="18.75" customHeight="1">
      <c r="B150" s="269"/>
      <c r="C150" s="270"/>
      <c r="D150" s="270"/>
      <c r="E150" s="270"/>
      <c r="F150" s="270"/>
      <c r="G150" s="270"/>
      <c r="H150" s="270"/>
      <c r="I150" s="271"/>
      <c r="J150" s="269"/>
      <c r="K150" s="270"/>
      <c r="L150" s="270"/>
      <c r="M150" s="270"/>
      <c r="N150" s="275"/>
      <c r="O150" s="185"/>
      <c r="P150" s="65" t="s">
        <v>65</v>
      </c>
      <c r="Q150" s="198"/>
      <c r="R150" s="65" t="s">
        <v>61</v>
      </c>
      <c r="S150" s="142"/>
      <c r="T150" s="277" t="s">
        <v>62</v>
      </c>
      <c r="U150" s="277"/>
      <c r="V150" s="278"/>
      <c r="W150" s="279"/>
      <c r="X150" s="279"/>
      <c r="Y150" s="138"/>
      <c r="Z150" s="189"/>
      <c r="AA150" s="190"/>
      <c r="AB150" s="190"/>
      <c r="AC150" s="188"/>
      <c r="AD150" s="189"/>
      <c r="AE150" s="190"/>
      <c r="AF150" s="190"/>
      <c r="AG150" s="191"/>
      <c r="AH150" s="257"/>
      <c r="AI150" s="258"/>
      <c r="AJ150" s="258"/>
      <c r="AK150" s="259"/>
      <c r="AL150" s="382"/>
      <c r="AM150" s="383"/>
      <c r="AN150" s="280"/>
      <c r="AO150" s="281"/>
      <c r="AP150" s="281"/>
      <c r="AQ150" s="281"/>
      <c r="AR150" s="281"/>
      <c r="AS150" s="115"/>
      <c r="AV150" s="18" t="str">
        <f>IF(OR(O150="",Q150=""),"", IF(O150&lt;20,DATE(O150+118,Q150,IF(S150="",1,S150)),DATE(O150+88,Q150,IF(S150="",1,S150))))</f>
        <v/>
      </c>
      <c r="AW150" s="19" t="e">
        <f>IF(AV150&lt;=#REF!,"昔",IF(AV150&lt;=#REF!,"上",IF(AV150&lt;=#REF!,"中","下")))</f>
        <v>#REF!</v>
      </c>
      <c r="AX150" s="8" t="e">
        <f>IF(AV150&lt;=#REF!,5,IF(AV150&lt;=#REF!,7,IF(AV150&lt;=#REF!,9,11)))</f>
        <v>#REF!</v>
      </c>
      <c r="AY150" s="66"/>
      <c r="AZ150" s="67"/>
      <c r="BA150" s="68">
        <f t="shared" ref="BA150" si="84">AN150</f>
        <v>0</v>
      </c>
      <c r="BB150" s="67"/>
      <c r="BC150" s="67"/>
      <c r="BO150" s="1" t="e">
        <f>IF(O150&lt;=VALUE(概算年度),O150+2018,O150+1988)</f>
        <v>#REF!</v>
      </c>
      <c r="BP150" s="1" t="e">
        <f>IF(BO150=2019,1)</f>
        <v>#REF!</v>
      </c>
      <c r="BQ150" s="3" t="e">
        <f>IF(BO150&lt;=2018,1)</f>
        <v>#REF!</v>
      </c>
      <c r="BR150" s="3" t="e">
        <f>IF(BO150&gt;=2020,1)</f>
        <v>#REF!</v>
      </c>
      <c r="BS150" s="3" t="e">
        <f>IF(AND(O150=31,Q150=1,O151=31),1,IF(AND(O150=31,Q150=2,O151=31),2,IF(AND(O150=31,Q150=3,O151=31),3,IF(AND(O150=31,Q150=4,O151=31),4,IF(AND(O150&gt;VALUE(概算年度),O150&lt;31,O151=31),5)))))</f>
        <v>#REF!</v>
      </c>
      <c r="BT150" s="3" t="b">
        <f>IF(OR(O150=31,O150=1),IF(AND(O151=1,OR(Q150=1,Q150=2,Q150=3,Q150=4,Q150=5)),1,IF(AND(O151=1,Q150=6),6,IF(AND(O151=1,Q150=7),7,IF(AND(O151=1,Q150=8),8,IF(AND(O151=1,Q150=9),9,IF(AND(O151=1,Q150=10),10,IF(AND(O151=1,Q150=11),11,IF(AND(O151=1,Q150=12),12)))))))),IF(O151=1,13))</f>
        <v>0</v>
      </c>
      <c r="BU150" s="3" t="e">
        <f>IF(AND(VALUE(概算年度)='報告書（事業主控）'!O150,VALUE(概算年度)='報告書（事業主控）'!O151),IF('報告書（事業主控）'!Q150=1,1,IF('報告書（事業主控）'!Q150=2,2,IF('報告書（事業主控）'!Q150=3,3))))</f>
        <v>#REF!</v>
      </c>
      <c r="BV150" s="3" t="e">
        <f>IF(BS150=1,"平31_1",IF(BS150=2,"平31_2",IF(BS150=3,"平31_3",IF(BS150=4,"平31_4",IF(BS150=5,"平31_1",IF(BT150=1,"_5月",IF(BT150=6,"_6月",IF(BT150=7,"_7月",IF(BT150=8,"_8月",IF(BT150=9,"_9月",IF(BT150=10,"_10月",IF(BT150=11,"_11月",IF(BT150=12,"_12月",IF(BT150=13,"_5月",IF(AND(O150=O151,O151&lt;&gt;VALUE(概算年度)),IF(Q150=1,"_1月",IF(Q150=2,"_2月",IF(Q150=3,"_3月",IF(Q150=4,"_4月",IF(Q150=5,"_5月",IF(Q150=6,"_6月",IF(Q150=7,"_7月",IF(Q150=8,"_8月",IF(Q150=9,"_9月",IF(Q150=10,"_10月",IF(Q150=11,"_11月",IF(Q150=12,"_12月")))))))))))),IF(BU150=1,"対象年1_3月",IF(BU150=2,"対象年2_3月",IF(BU150=3,"対象年3月",IF(O151=VALUE(概算年度),"対象年1_3月","_1月")))))))))))))))))))</f>
        <v>#REF!</v>
      </c>
    </row>
    <row r="151" spans="2:74" ht="18.75" customHeight="1">
      <c r="B151" s="272"/>
      <c r="C151" s="273"/>
      <c r="D151" s="273"/>
      <c r="E151" s="273"/>
      <c r="F151" s="273"/>
      <c r="G151" s="273"/>
      <c r="H151" s="273"/>
      <c r="I151" s="274"/>
      <c r="J151" s="272"/>
      <c r="K151" s="273"/>
      <c r="L151" s="273"/>
      <c r="M151" s="273"/>
      <c r="N151" s="276"/>
      <c r="O151" s="187"/>
      <c r="P151" s="16" t="s">
        <v>60</v>
      </c>
      <c r="Q151" s="199"/>
      <c r="R151" s="16" t="s">
        <v>61</v>
      </c>
      <c r="S151" s="197"/>
      <c r="T151" s="282" t="s">
        <v>64</v>
      </c>
      <c r="U151" s="282"/>
      <c r="V151" s="283"/>
      <c r="W151" s="284"/>
      <c r="X151" s="284"/>
      <c r="Y151" s="285"/>
      <c r="Z151" s="283"/>
      <c r="AA151" s="284"/>
      <c r="AB151" s="284"/>
      <c r="AC151" s="284"/>
      <c r="AD151" s="286"/>
      <c r="AE151" s="287"/>
      <c r="AF151" s="287"/>
      <c r="AG151" s="288"/>
      <c r="AH151" s="287">
        <f>V151+Z151-AD151</f>
        <v>0</v>
      </c>
      <c r="AI151" s="287"/>
      <c r="AJ151" s="287"/>
      <c r="AK151" s="288"/>
      <c r="AL151" s="384"/>
      <c r="AM151" s="385"/>
      <c r="AN151" s="283">
        <f>IF(AH151="","",ROUNDDOWN(AH151*AL150%,0))</f>
        <v>0</v>
      </c>
      <c r="AO151" s="284"/>
      <c r="AP151" s="284"/>
      <c r="AQ151" s="284"/>
      <c r="AR151" s="284"/>
      <c r="AS151" s="114"/>
      <c r="AV151" s="18"/>
      <c r="AW151" s="19"/>
      <c r="AY151" s="95">
        <f t="shared" ref="AY151" si="85">AH151</f>
        <v>0</v>
      </c>
      <c r="AZ151" s="41" t="e">
        <f>IF(AV150&lt;=#REF!,AH151,IF(AND(AV150&gt;=#REF!,AV150&lt;=#REF!),AH151*105/108,AH151))</f>
        <v>#REF!</v>
      </c>
      <c r="BA151" s="40"/>
      <c r="BB151" s="41">
        <f t="shared" ref="BB151" si="86">IF($AL151="賃金で算定",0,INT(AY151*$AL151/100))</f>
        <v>0</v>
      </c>
      <c r="BC151" s="41" t="e">
        <f>IF(AY151=AZ151,BB151,AZ151*$AL151/100)</f>
        <v>#REF!</v>
      </c>
      <c r="BL151" s="17" t="e">
        <f>IF(AY151=AZ151,0,1)</f>
        <v>#REF!</v>
      </c>
      <c r="BM151" s="17" t="e">
        <f>IF(BL151=1,AL151,"")</f>
        <v>#REF!</v>
      </c>
    </row>
    <row r="152" spans="2:74" ht="18.75" customHeight="1">
      <c r="B152" s="269"/>
      <c r="C152" s="270"/>
      <c r="D152" s="270"/>
      <c r="E152" s="270"/>
      <c r="F152" s="270"/>
      <c r="G152" s="270"/>
      <c r="H152" s="270"/>
      <c r="I152" s="271"/>
      <c r="J152" s="269"/>
      <c r="K152" s="270"/>
      <c r="L152" s="270"/>
      <c r="M152" s="270"/>
      <c r="N152" s="275"/>
      <c r="O152" s="185"/>
      <c r="P152" s="65" t="s">
        <v>65</v>
      </c>
      <c r="Q152" s="198"/>
      <c r="R152" s="65" t="s">
        <v>61</v>
      </c>
      <c r="S152" s="142"/>
      <c r="T152" s="277" t="s">
        <v>62</v>
      </c>
      <c r="U152" s="277"/>
      <c r="V152" s="278"/>
      <c r="W152" s="279"/>
      <c r="X152" s="279"/>
      <c r="Y152" s="138"/>
      <c r="Z152" s="189"/>
      <c r="AA152" s="190"/>
      <c r="AB152" s="190"/>
      <c r="AC152" s="188"/>
      <c r="AD152" s="189"/>
      <c r="AE152" s="190"/>
      <c r="AF152" s="190"/>
      <c r="AG152" s="191"/>
      <c r="AH152" s="257"/>
      <c r="AI152" s="258"/>
      <c r="AJ152" s="258"/>
      <c r="AK152" s="259"/>
      <c r="AL152" s="382"/>
      <c r="AM152" s="383"/>
      <c r="AN152" s="280"/>
      <c r="AO152" s="281"/>
      <c r="AP152" s="281"/>
      <c r="AQ152" s="281"/>
      <c r="AR152" s="281"/>
      <c r="AS152" s="115"/>
      <c r="AV152" s="18" t="str">
        <f>IF(OR(O152="",Q152=""),"", IF(O152&lt;20,DATE(O152+118,Q152,IF(S152="",1,S152)),DATE(O152+88,Q152,IF(S152="",1,S152))))</f>
        <v/>
      </c>
      <c r="AW152" s="19" t="e">
        <f>IF(AV152&lt;=#REF!,"昔",IF(AV152&lt;=#REF!,"上",IF(AV152&lt;=#REF!,"中","下")))</f>
        <v>#REF!</v>
      </c>
      <c r="AX152" s="8" t="e">
        <f>IF(AV152&lt;=#REF!,5,IF(AV152&lt;=#REF!,7,IF(AV152&lt;=#REF!,9,11)))</f>
        <v>#REF!</v>
      </c>
      <c r="AY152" s="66"/>
      <c r="AZ152" s="67"/>
      <c r="BA152" s="68">
        <f t="shared" ref="BA152" si="87">AN152</f>
        <v>0</v>
      </c>
      <c r="BB152" s="67"/>
      <c r="BC152" s="67"/>
      <c r="BO152" s="1" t="e">
        <f>IF(O152&lt;=VALUE(概算年度),O152+2018,O152+1988)</f>
        <v>#REF!</v>
      </c>
      <c r="BP152" s="1" t="e">
        <f>IF(BO152=2019,1)</f>
        <v>#REF!</v>
      </c>
      <c r="BQ152" s="3" t="e">
        <f>IF(BO152&lt;=2018,1)</f>
        <v>#REF!</v>
      </c>
      <c r="BR152" s="3" t="e">
        <f>IF(BO152&gt;=2020,1)</f>
        <v>#REF!</v>
      </c>
      <c r="BS152" s="3" t="e">
        <f>IF(AND(O152=31,Q152=1,O153=31),1,IF(AND(O152=31,Q152=2,O153=31),2,IF(AND(O152=31,Q152=3,O153=31),3,IF(AND(O152=31,Q152=4,O153=31),4,IF(AND(O152&gt;VALUE(概算年度),O152&lt;31,O153=31),5)))))</f>
        <v>#REF!</v>
      </c>
      <c r="BT152" s="3" t="b">
        <f>IF(OR(O152=31,O152=1),IF(AND(O153=1,OR(Q152=1,Q152=2,Q152=3,Q152=4,Q152=5)),1,IF(AND(O153=1,Q152=6),6,IF(AND(O153=1,Q152=7),7,IF(AND(O153=1,Q152=8),8,IF(AND(O153=1,Q152=9),9,IF(AND(O153=1,Q152=10),10,IF(AND(O153=1,Q152=11),11,IF(AND(O153=1,Q152=12),12)))))))),IF(O153=1,13))</f>
        <v>0</v>
      </c>
      <c r="BU152" s="3" t="e">
        <f>IF(AND(VALUE(概算年度)='報告書（事業主控）'!O152,VALUE(概算年度)='報告書（事業主控）'!O153),IF('報告書（事業主控）'!Q152=1,1,IF('報告書（事業主控）'!Q152=2,2,IF('報告書（事業主控）'!Q152=3,3))))</f>
        <v>#REF!</v>
      </c>
      <c r="BV152" s="3" t="e">
        <f>IF(BS152=1,"平31_1",IF(BS152=2,"平31_2",IF(BS152=3,"平31_3",IF(BS152=4,"平31_4",IF(BS152=5,"平31_1",IF(BT152=1,"_5月",IF(BT152=6,"_6月",IF(BT152=7,"_7月",IF(BT152=8,"_8月",IF(BT152=9,"_9月",IF(BT152=10,"_10月",IF(BT152=11,"_11月",IF(BT152=12,"_12月",IF(BT152=13,"_5月",IF(AND(O152=O153,O153&lt;&gt;VALUE(概算年度)),IF(Q152=1,"_1月",IF(Q152=2,"_2月",IF(Q152=3,"_3月",IF(Q152=4,"_4月",IF(Q152=5,"_5月",IF(Q152=6,"_6月",IF(Q152=7,"_7月",IF(Q152=8,"_8月",IF(Q152=9,"_9月",IF(Q152=10,"_10月",IF(Q152=11,"_11月",IF(Q152=12,"_12月")))))))))))),IF(BU152=1,"対象年1_3月",IF(BU152=2,"対象年2_3月",IF(BU152=3,"対象年3月",IF(O153=VALUE(概算年度),"対象年1_3月","_1月")))))))))))))))))))</f>
        <v>#REF!</v>
      </c>
    </row>
    <row r="153" spans="2:74" ht="18.75" customHeight="1">
      <c r="B153" s="272"/>
      <c r="C153" s="273"/>
      <c r="D153" s="273"/>
      <c r="E153" s="273"/>
      <c r="F153" s="273"/>
      <c r="G153" s="273"/>
      <c r="H153" s="273"/>
      <c r="I153" s="274"/>
      <c r="J153" s="272"/>
      <c r="K153" s="273"/>
      <c r="L153" s="273"/>
      <c r="M153" s="273"/>
      <c r="N153" s="276"/>
      <c r="O153" s="187"/>
      <c r="P153" s="16" t="s">
        <v>60</v>
      </c>
      <c r="Q153" s="199"/>
      <c r="R153" s="16" t="s">
        <v>61</v>
      </c>
      <c r="S153" s="197"/>
      <c r="T153" s="282" t="s">
        <v>64</v>
      </c>
      <c r="U153" s="282"/>
      <c r="V153" s="283"/>
      <c r="W153" s="284"/>
      <c r="X153" s="284"/>
      <c r="Y153" s="285"/>
      <c r="Z153" s="283"/>
      <c r="AA153" s="284"/>
      <c r="AB153" s="284"/>
      <c r="AC153" s="284"/>
      <c r="AD153" s="286"/>
      <c r="AE153" s="287"/>
      <c r="AF153" s="287"/>
      <c r="AG153" s="288"/>
      <c r="AH153" s="287">
        <f>V153+Z153-AD153</f>
        <v>0</v>
      </c>
      <c r="AI153" s="287"/>
      <c r="AJ153" s="287"/>
      <c r="AK153" s="288"/>
      <c r="AL153" s="384"/>
      <c r="AM153" s="385"/>
      <c r="AN153" s="283">
        <f>IF(AH153="","",ROUNDDOWN(AH153*AL152%,0))</f>
        <v>0</v>
      </c>
      <c r="AO153" s="284"/>
      <c r="AP153" s="284"/>
      <c r="AQ153" s="284"/>
      <c r="AR153" s="284"/>
      <c r="AS153" s="114"/>
      <c r="AV153" s="18"/>
      <c r="AW153" s="19"/>
      <c r="AY153" s="95">
        <f t="shared" ref="AY153" si="88">AH153</f>
        <v>0</v>
      </c>
      <c r="AZ153" s="41" t="e">
        <f>IF(AV152&lt;=#REF!,AH153,IF(AND(AV152&gt;=#REF!,AV152&lt;=#REF!),AH153*105/108,AH153))</f>
        <v>#REF!</v>
      </c>
      <c r="BA153" s="40"/>
      <c r="BB153" s="41">
        <f t="shared" ref="BB153" si="89">IF($AL153="賃金で算定",0,INT(AY153*$AL153/100))</f>
        <v>0</v>
      </c>
      <c r="BC153" s="41" t="e">
        <f>IF(AY153=AZ153,BB153,AZ153*$AL153/100)</f>
        <v>#REF!</v>
      </c>
      <c r="BL153" s="17" t="e">
        <f>IF(AY153=AZ153,0,1)</f>
        <v>#REF!</v>
      </c>
      <c r="BM153" s="17" t="e">
        <f>IF(BL153=1,AL153,"")</f>
        <v>#REF!</v>
      </c>
    </row>
    <row r="154" spans="2:74" ht="18.75" customHeight="1">
      <c r="B154" s="269"/>
      <c r="C154" s="270"/>
      <c r="D154" s="270"/>
      <c r="E154" s="270"/>
      <c r="F154" s="270"/>
      <c r="G154" s="270"/>
      <c r="H154" s="270"/>
      <c r="I154" s="271"/>
      <c r="J154" s="269"/>
      <c r="K154" s="270"/>
      <c r="L154" s="270"/>
      <c r="M154" s="270"/>
      <c r="N154" s="275"/>
      <c r="O154" s="185"/>
      <c r="P154" s="65" t="s">
        <v>65</v>
      </c>
      <c r="Q154" s="198"/>
      <c r="R154" s="65" t="s">
        <v>61</v>
      </c>
      <c r="S154" s="142"/>
      <c r="T154" s="277" t="s">
        <v>62</v>
      </c>
      <c r="U154" s="277"/>
      <c r="V154" s="278"/>
      <c r="W154" s="279"/>
      <c r="X154" s="279"/>
      <c r="Y154" s="138"/>
      <c r="Z154" s="189"/>
      <c r="AA154" s="190"/>
      <c r="AB154" s="190"/>
      <c r="AC154" s="188"/>
      <c r="AD154" s="189"/>
      <c r="AE154" s="190"/>
      <c r="AF154" s="190"/>
      <c r="AG154" s="191"/>
      <c r="AH154" s="257"/>
      <c r="AI154" s="258"/>
      <c r="AJ154" s="258"/>
      <c r="AK154" s="259"/>
      <c r="AL154" s="382"/>
      <c r="AM154" s="383"/>
      <c r="AN154" s="280"/>
      <c r="AO154" s="281"/>
      <c r="AP154" s="281"/>
      <c r="AQ154" s="281"/>
      <c r="AR154" s="281"/>
      <c r="AS154" s="115"/>
      <c r="AV154" s="18" t="str">
        <f>IF(OR(O154="",Q154=""),"", IF(O154&lt;20,DATE(O154+118,Q154,IF(S154="",1,S154)),DATE(O154+88,Q154,IF(S154="",1,S154))))</f>
        <v/>
      </c>
      <c r="AW154" s="19" t="e">
        <f>IF(AV154&lt;=#REF!,"昔",IF(AV154&lt;=#REF!,"上",IF(AV154&lt;=#REF!,"中","下")))</f>
        <v>#REF!</v>
      </c>
      <c r="AX154" s="8" t="e">
        <f>IF(AV154&lt;=#REF!,5,IF(AV154&lt;=#REF!,7,IF(AV154&lt;=#REF!,9,11)))</f>
        <v>#REF!</v>
      </c>
      <c r="AY154" s="66"/>
      <c r="AZ154" s="67"/>
      <c r="BA154" s="68">
        <f t="shared" ref="BA154" si="90">AN154</f>
        <v>0</v>
      </c>
      <c r="BB154" s="67"/>
      <c r="BC154" s="67"/>
      <c r="BO154" s="1" t="e">
        <f>IF(O154&lt;=VALUE(概算年度),O154+2018,O154+1988)</f>
        <v>#REF!</v>
      </c>
      <c r="BP154" s="1" t="e">
        <f>IF(BO154=2019,1)</f>
        <v>#REF!</v>
      </c>
      <c r="BQ154" s="3" t="e">
        <f>IF(BO154&lt;=2018,1)</f>
        <v>#REF!</v>
      </c>
      <c r="BR154" s="3" t="e">
        <f>IF(BO154&gt;=2020,1)</f>
        <v>#REF!</v>
      </c>
      <c r="BS154" s="3" t="e">
        <f>IF(AND(O154=31,Q154=1,O155=31),1,IF(AND(O154=31,Q154=2,O155=31),2,IF(AND(O154=31,Q154=3,O155=31),3,IF(AND(O154=31,Q154=4,O155=31),4,IF(AND(O154&gt;VALUE(概算年度),O154&lt;31,O155=31),5)))))</f>
        <v>#REF!</v>
      </c>
      <c r="BT154" s="3" t="b">
        <f>IF(OR(O154=31,O154=1),IF(AND(O155=1,OR(Q154=1,Q154=2,Q154=3,Q154=4,Q154=5)),1,IF(AND(O155=1,Q154=6),6,IF(AND(O155=1,Q154=7),7,IF(AND(O155=1,Q154=8),8,IF(AND(O155=1,Q154=9),9,IF(AND(O155=1,Q154=10),10,IF(AND(O155=1,Q154=11),11,IF(AND(O155=1,Q154=12),12)))))))),IF(O155=1,13))</f>
        <v>0</v>
      </c>
      <c r="BU154" s="3" t="e">
        <f>IF(AND(VALUE(概算年度)='報告書（事業主控）'!O154,VALUE(概算年度)='報告書（事業主控）'!O155),IF('報告書（事業主控）'!Q154=1,1,IF('報告書（事業主控）'!Q154=2,2,IF('報告書（事業主控）'!Q154=3,3))))</f>
        <v>#REF!</v>
      </c>
      <c r="BV154" s="3" t="e">
        <f>IF(BS154=1,"平31_1",IF(BS154=2,"平31_2",IF(BS154=3,"平31_3",IF(BS154=4,"平31_4",IF(BS154=5,"平31_1",IF(BT154=1,"_5月",IF(BT154=6,"_6月",IF(BT154=7,"_7月",IF(BT154=8,"_8月",IF(BT154=9,"_9月",IF(BT154=10,"_10月",IF(BT154=11,"_11月",IF(BT154=12,"_12月",IF(BT154=13,"_5月",IF(AND(O154=O155,O155&lt;&gt;VALUE(概算年度)),IF(Q154=1,"_1月",IF(Q154=2,"_2月",IF(Q154=3,"_3月",IF(Q154=4,"_4月",IF(Q154=5,"_5月",IF(Q154=6,"_6月",IF(Q154=7,"_7月",IF(Q154=8,"_8月",IF(Q154=9,"_9月",IF(Q154=10,"_10月",IF(Q154=11,"_11月",IF(Q154=12,"_12月")))))))))))),IF(BU154=1,"対象年1_3月",IF(BU154=2,"対象年2_3月",IF(BU154=3,"対象年3月",IF(O155=VALUE(概算年度),"対象年1_3月","_1月")))))))))))))))))))</f>
        <v>#REF!</v>
      </c>
    </row>
    <row r="155" spans="2:74" ht="18.75" customHeight="1">
      <c r="B155" s="272"/>
      <c r="C155" s="273"/>
      <c r="D155" s="273"/>
      <c r="E155" s="273"/>
      <c r="F155" s="273"/>
      <c r="G155" s="273"/>
      <c r="H155" s="273"/>
      <c r="I155" s="274"/>
      <c r="J155" s="272"/>
      <c r="K155" s="273"/>
      <c r="L155" s="273"/>
      <c r="M155" s="273"/>
      <c r="N155" s="276"/>
      <c r="O155" s="187"/>
      <c r="P155" s="16" t="s">
        <v>60</v>
      </c>
      <c r="Q155" s="199"/>
      <c r="R155" s="16" t="s">
        <v>61</v>
      </c>
      <c r="S155" s="197"/>
      <c r="T155" s="282" t="s">
        <v>64</v>
      </c>
      <c r="U155" s="282"/>
      <c r="V155" s="283"/>
      <c r="W155" s="284"/>
      <c r="X155" s="284"/>
      <c r="Y155" s="285"/>
      <c r="Z155" s="283"/>
      <c r="AA155" s="284"/>
      <c r="AB155" s="284"/>
      <c r="AC155" s="284"/>
      <c r="AD155" s="286"/>
      <c r="AE155" s="287"/>
      <c r="AF155" s="287"/>
      <c r="AG155" s="288"/>
      <c r="AH155" s="287">
        <f>V155+Z155-AD155</f>
        <v>0</v>
      </c>
      <c r="AI155" s="287"/>
      <c r="AJ155" s="287"/>
      <c r="AK155" s="288"/>
      <c r="AL155" s="384"/>
      <c r="AM155" s="385"/>
      <c r="AN155" s="283">
        <f>IF(AH155="","",ROUNDDOWN(AH155*AL154%,0))</f>
        <v>0</v>
      </c>
      <c r="AO155" s="284"/>
      <c r="AP155" s="284"/>
      <c r="AQ155" s="284"/>
      <c r="AR155" s="284"/>
      <c r="AS155" s="114"/>
      <c r="AV155" s="18"/>
      <c r="AW155" s="19"/>
      <c r="AY155" s="95">
        <f t="shared" ref="AY155" si="91">AH155</f>
        <v>0</v>
      </c>
      <c r="AZ155" s="41" t="e">
        <f>IF(AV154&lt;=#REF!,AH155,IF(AND(AV154&gt;=#REF!,AV154&lt;=#REF!),AH155*105/108,AH155))</f>
        <v>#REF!</v>
      </c>
      <c r="BA155" s="40"/>
      <c r="BB155" s="41">
        <f t="shared" ref="BB155" si="92">IF($AL155="賃金で算定",0,INT(AY155*$AL155/100))</f>
        <v>0</v>
      </c>
      <c r="BC155" s="41" t="e">
        <f>IF(AY155=AZ155,BB155,AZ155*$AL155/100)</f>
        <v>#REF!</v>
      </c>
      <c r="BL155" s="17" t="e">
        <f>IF(AY155=AZ155,0,1)</f>
        <v>#REF!</v>
      </c>
      <c r="BM155" s="17" t="e">
        <f>IF(BL155=1,AL155,"")</f>
        <v>#REF!</v>
      </c>
    </row>
    <row r="156" spans="2:74" ht="18.75" customHeight="1">
      <c r="B156" s="269"/>
      <c r="C156" s="270"/>
      <c r="D156" s="270"/>
      <c r="E156" s="270"/>
      <c r="F156" s="270"/>
      <c r="G156" s="270"/>
      <c r="H156" s="270"/>
      <c r="I156" s="271"/>
      <c r="J156" s="269"/>
      <c r="K156" s="270"/>
      <c r="L156" s="270"/>
      <c r="M156" s="270"/>
      <c r="N156" s="275"/>
      <c r="O156" s="185"/>
      <c r="P156" s="65" t="s">
        <v>65</v>
      </c>
      <c r="Q156" s="198"/>
      <c r="R156" s="65" t="s">
        <v>61</v>
      </c>
      <c r="S156" s="142"/>
      <c r="T156" s="277" t="s">
        <v>62</v>
      </c>
      <c r="U156" s="277"/>
      <c r="V156" s="278"/>
      <c r="W156" s="279"/>
      <c r="X156" s="279"/>
      <c r="Y156" s="138"/>
      <c r="Z156" s="189"/>
      <c r="AA156" s="190"/>
      <c r="AB156" s="190"/>
      <c r="AC156" s="188"/>
      <c r="AD156" s="189"/>
      <c r="AE156" s="190"/>
      <c r="AF156" s="190"/>
      <c r="AG156" s="191"/>
      <c r="AH156" s="257"/>
      <c r="AI156" s="258"/>
      <c r="AJ156" s="258"/>
      <c r="AK156" s="259"/>
      <c r="AL156" s="382"/>
      <c r="AM156" s="383"/>
      <c r="AN156" s="280"/>
      <c r="AO156" s="281"/>
      <c r="AP156" s="281"/>
      <c r="AQ156" s="281"/>
      <c r="AR156" s="281"/>
      <c r="AS156" s="115"/>
      <c r="AV156" s="18" t="str">
        <f>IF(OR(O156="",Q156=""),"", IF(O156&lt;20,DATE(O156+118,Q156,IF(S156="",1,S156)),DATE(O156+88,Q156,IF(S156="",1,S156))))</f>
        <v/>
      </c>
      <c r="AW156" s="19" t="e">
        <f>IF(AV156&lt;=#REF!,"昔",IF(AV156&lt;=#REF!,"上",IF(AV156&lt;=#REF!,"中","下")))</f>
        <v>#REF!</v>
      </c>
      <c r="AX156" s="8" t="e">
        <f>IF(AV156&lt;=#REF!,5,IF(AV156&lt;=#REF!,7,IF(AV156&lt;=#REF!,9,11)))</f>
        <v>#REF!</v>
      </c>
      <c r="AY156" s="66"/>
      <c r="AZ156" s="67"/>
      <c r="BA156" s="68">
        <f t="shared" ref="BA156" si="93">AN156</f>
        <v>0</v>
      </c>
      <c r="BB156" s="67"/>
      <c r="BC156" s="67"/>
      <c r="BO156" s="1" t="e">
        <f>IF(O156&lt;=VALUE(概算年度),O156+2018,O156+1988)</f>
        <v>#REF!</v>
      </c>
      <c r="BP156" s="1" t="e">
        <f>IF(BO156=2019,1)</f>
        <v>#REF!</v>
      </c>
      <c r="BQ156" s="3" t="e">
        <f>IF(BO156&lt;=2018,1)</f>
        <v>#REF!</v>
      </c>
      <c r="BR156" s="3" t="e">
        <f>IF(BO156&gt;=2020,1)</f>
        <v>#REF!</v>
      </c>
      <c r="BS156" s="3" t="e">
        <f>IF(AND(O156=31,Q156=1,O157=31),1,IF(AND(O156=31,Q156=2,O157=31),2,IF(AND(O156=31,Q156=3,O157=31),3,IF(AND(O156=31,Q156=4,O157=31),4,IF(AND(O156&gt;VALUE(概算年度),O156&lt;31,O157=31),5)))))</f>
        <v>#REF!</v>
      </c>
      <c r="BT156" s="3" t="b">
        <f>IF(OR(O156=31,O156=1),IF(AND(O157=1,OR(Q156=1,Q156=2,Q156=3,Q156=4,Q156=5)),1,IF(AND(O157=1,Q156=6),6,IF(AND(O157=1,Q156=7),7,IF(AND(O157=1,Q156=8),8,IF(AND(O157=1,Q156=9),9,IF(AND(O157=1,Q156=10),10,IF(AND(O157=1,Q156=11),11,IF(AND(O157=1,Q156=12),12)))))))),IF(O157=1,13))</f>
        <v>0</v>
      </c>
      <c r="BU156" s="3" t="e">
        <f>IF(AND(VALUE(概算年度)='報告書（事業主控）'!O156,VALUE(概算年度)='報告書（事業主控）'!O157),IF('報告書（事業主控）'!Q156=1,1,IF('報告書（事業主控）'!Q156=2,2,IF('報告書（事業主控）'!Q156=3,3))))</f>
        <v>#REF!</v>
      </c>
      <c r="BV156" s="3" t="e">
        <f>IF(BS156=1,"平31_1",IF(BS156=2,"平31_2",IF(BS156=3,"平31_3",IF(BS156=4,"平31_4",IF(BS156=5,"平31_1",IF(BT156=1,"_5月",IF(BT156=6,"_6月",IF(BT156=7,"_7月",IF(BT156=8,"_8月",IF(BT156=9,"_9月",IF(BT156=10,"_10月",IF(BT156=11,"_11月",IF(BT156=12,"_12月",IF(BT156=13,"_5月",IF(AND(O156=O157,O157&lt;&gt;VALUE(概算年度)),IF(Q156=1,"_1月",IF(Q156=2,"_2月",IF(Q156=3,"_3月",IF(Q156=4,"_4月",IF(Q156=5,"_5月",IF(Q156=6,"_6月",IF(Q156=7,"_7月",IF(Q156=8,"_8月",IF(Q156=9,"_9月",IF(Q156=10,"_10月",IF(Q156=11,"_11月",IF(Q156=12,"_12月")))))))))))),IF(BU156=1,"対象年1_3月",IF(BU156=2,"対象年2_3月",IF(BU156=3,"対象年3月",IF(O157=VALUE(概算年度),"対象年1_3月","_1月")))))))))))))))))))</f>
        <v>#REF!</v>
      </c>
    </row>
    <row r="157" spans="2:74" ht="18.75" customHeight="1">
      <c r="B157" s="272"/>
      <c r="C157" s="273"/>
      <c r="D157" s="273"/>
      <c r="E157" s="273"/>
      <c r="F157" s="273"/>
      <c r="G157" s="273"/>
      <c r="H157" s="273"/>
      <c r="I157" s="274"/>
      <c r="J157" s="272"/>
      <c r="K157" s="273"/>
      <c r="L157" s="273"/>
      <c r="M157" s="273"/>
      <c r="N157" s="276"/>
      <c r="O157" s="187"/>
      <c r="P157" s="16" t="s">
        <v>60</v>
      </c>
      <c r="Q157" s="199"/>
      <c r="R157" s="16" t="s">
        <v>61</v>
      </c>
      <c r="S157" s="197"/>
      <c r="T157" s="282" t="s">
        <v>64</v>
      </c>
      <c r="U157" s="282"/>
      <c r="V157" s="283"/>
      <c r="W157" s="284"/>
      <c r="X157" s="284"/>
      <c r="Y157" s="285"/>
      <c r="Z157" s="283"/>
      <c r="AA157" s="284"/>
      <c r="AB157" s="284"/>
      <c r="AC157" s="284"/>
      <c r="AD157" s="286"/>
      <c r="AE157" s="287"/>
      <c r="AF157" s="287"/>
      <c r="AG157" s="288"/>
      <c r="AH157" s="287">
        <f>V157+Z157-AD157</f>
        <v>0</v>
      </c>
      <c r="AI157" s="287"/>
      <c r="AJ157" s="287"/>
      <c r="AK157" s="288"/>
      <c r="AL157" s="384"/>
      <c r="AM157" s="385"/>
      <c r="AN157" s="283">
        <f>IF(AH157="","",ROUNDDOWN(AH157*AL156%,0))</f>
        <v>0</v>
      </c>
      <c r="AO157" s="284"/>
      <c r="AP157" s="284"/>
      <c r="AQ157" s="284"/>
      <c r="AR157" s="284"/>
      <c r="AS157" s="114"/>
      <c r="AV157" s="18"/>
      <c r="AW157" s="19"/>
      <c r="AY157" s="95">
        <f t="shared" ref="AY157" si="94">AH157</f>
        <v>0</v>
      </c>
      <c r="AZ157" s="41" t="e">
        <f>IF(AV156&lt;=#REF!,AH157,IF(AND(AV156&gt;=#REF!,AV156&lt;=#REF!),AH157*105/108,AH157))</f>
        <v>#REF!</v>
      </c>
      <c r="BA157" s="40"/>
      <c r="BB157" s="41">
        <f t="shared" ref="BB157" si="95">IF($AL157="賃金で算定",0,INT(AY157*$AL157/100))</f>
        <v>0</v>
      </c>
      <c r="BC157" s="41" t="e">
        <f>IF(AY157=AZ157,BB157,AZ157*$AL157/100)</f>
        <v>#REF!</v>
      </c>
      <c r="BL157" s="17" t="e">
        <f>IF(AY157=AZ157,0,1)</f>
        <v>#REF!</v>
      </c>
      <c r="BM157" s="17" t="e">
        <f>IF(BL157=1,AL157,"")</f>
        <v>#REF!</v>
      </c>
    </row>
    <row r="158" spans="2:74" ht="17.25" customHeight="1">
      <c r="B158" s="239" t="s">
        <v>66</v>
      </c>
      <c r="C158" s="240"/>
      <c r="D158" s="240"/>
      <c r="E158" s="241"/>
      <c r="F158" s="248"/>
      <c r="G158" s="249"/>
      <c r="H158" s="249"/>
      <c r="I158" s="249"/>
      <c r="J158" s="249"/>
      <c r="K158" s="249"/>
      <c r="L158" s="249"/>
      <c r="M158" s="249"/>
      <c r="N158" s="250"/>
      <c r="O158" s="239" t="s">
        <v>67</v>
      </c>
      <c r="P158" s="240"/>
      <c r="Q158" s="240"/>
      <c r="R158" s="240"/>
      <c r="S158" s="240"/>
      <c r="T158" s="240"/>
      <c r="U158" s="241"/>
      <c r="V158" s="109"/>
      <c r="W158" s="110"/>
      <c r="X158" s="110"/>
      <c r="Y158" s="111"/>
      <c r="Z158" s="117"/>
      <c r="AA158" s="118"/>
      <c r="AB158" s="118"/>
      <c r="AC158" s="119"/>
      <c r="AD158" s="126"/>
      <c r="AE158" s="127"/>
      <c r="AF158" s="127"/>
      <c r="AG158" s="128"/>
      <c r="AH158" s="257"/>
      <c r="AI158" s="258"/>
      <c r="AJ158" s="258"/>
      <c r="AK158" s="259"/>
      <c r="AL158" s="263"/>
      <c r="AM158" s="264"/>
      <c r="AN158" s="257"/>
      <c r="AO158" s="258"/>
      <c r="AP158" s="258"/>
      <c r="AQ158" s="258"/>
      <c r="AR158" s="258"/>
      <c r="AS158" s="111"/>
      <c r="AW158" s="19"/>
      <c r="AY158" s="66"/>
      <c r="AZ158" s="76"/>
      <c r="BA158" s="77">
        <f>BA140+BA142+BA144+BA146+BA148+BA150+BA152+BA154+BA156</f>
        <v>0</v>
      </c>
      <c r="BB158" s="68">
        <f>BB141+BB143+BB145+BB147+BB149+BB151+BB153+BB155+BB157</f>
        <v>0</v>
      </c>
      <c r="BC158" s="68">
        <f>SUMIF(BL141:BL157,0,BC141:BC157)+ROUNDDOWN(ROUNDDOWN(BL158*105/108,0)*BM158/100,0)</f>
        <v>0</v>
      </c>
      <c r="BL158" s="17">
        <f>SUMIF(BL141:BL157,1,AH141:AK157)</f>
        <v>0</v>
      </c>
      <c r="BM158" s="17">
        <f>IF(COUNT(BM141:BM157)=0,0,SUM(BM141:BM157)/COUNT(BM141:BM157))</f>
        <v>0</v>
      </c>
      <c r="BV158" s="3"/>
    </row>
    <row r="159" spans="2:74" ht="17.25" customHeight="1">
      <c r="B159" s="242"/>
      <c r="C159" s="243"/>
      <c r="D159" s="243"/>
      <c r="E159" s="244"/>
      <c r="F159" s="251"/>
      <c r="G159" s="252"/>
      <c r="H159" s="252"/>
      <c r="I159" s="252"/>
      <c r="J159" s="252"/>
      <c r="K159" s="252"/>
      <c r="L159" s="252"/>
      <c r="M159" s="252"/>
      <c r="N159" s="253"/>
      <c r="O159" s="242"/>
      <c r="P159" s="243"/>
      <c r="Q159" s="243"/>
      <c r="R159" s="243"/>
      <c r="S159" s="243"/>
      <c r="T159" s="243"/>
      <c r="U159" s="244"/>
      <c r="V159" s="260">
        <f>SUM(V140:Y157)</f>
        <v>0</v>
      </c>
      <c r="W159" s="261"/>
      <c r="X159" s="261"/>
      <c r="Y159" s="262"/>
      <c r="Z159" s="260">
        <f t="shared" ref="Z159" si="96">SUM(Z140:AC157)</f>
        <v>0</v>
      </c>
      <c r="AA159" s="261"/>
      <c r="AB159" s="261"/>
      <c r="AC159" s="262"/>
      <c r="AD159" s="260">
        <f t="shared" ref="AD159" si="97">SUM(AD140:AG157)</f>
        <v>0</v>
      </c>
      <c r="AE159" s="261"/>
      <c r="AF159" s="261"/>
      <c r="AG159" s="262"/>
      <c r="AH159" s="260">
        <f t="shared" ref="AH159" si="98">SUM(AH140:AK157)</f>
        <v>0</v>
      </c>
      <c r="AI159" s="261"/>
      <c r="AJ159" s="261"/>
      <c r="AK159" s="262"/>
      <c r="AL159" s="265"/>
      <c r="AM159" s="266"/>
      <c r="AN159" s="260">
        <f>SUM(AN141,AN143,AN145,AN147,AN149,AN151,AN153,AN155,AN157)</f>
        <v>0</v>
      </c>
      <c r="AO159" s="261"/>
      <c r="AP159" s="261"/>
      <c r="AQ159" s="261"/>
      <c r="AR159" s="261"/>
      <c r="AS159" s="122"/>
      <c r="AW159" s="19"/>
      <c r="AY159" s="78">
        <f>AY141+AY143+AY145+AY147+AY149+AY151+AY153+AY155+AY157</f>
        <v>0</v>
      </c>
      <c r="AZ159" s="79"/>
      <c r="BA159" s="79"/>
      <c r="BB159" s="80">
        <f>BB158</f>
        <v>0</v>
      </c>
      <c r="BC159" s="81"/>
    </row>
    <row r="160" spans="2:74" ht="17.25" customHeight="1">
      <c r="B160" s="245"/>
      <c r="C160" s="246"/>
      <c r="D160" s="246"/>
      <c r="E160" s="247"/>
      <c r="F160" s="254"/>
      <c r="G160" s="255"/>
      <c r="H160" s="255"/>
      <c r="I160" s="255"/>
      <c r="J160" s="255"/>
      <c r="K160" s="255"/>
      <c r="L160" s="255"/>
      <c r="M160" s="255"/>
      <c r="N160" s="256"/>
      <c r="O160" s="245"/>
      <c r="P160" s="246"/>
      <c r="Q160" s="246"/>
      <c r="R160" s="246"/>
      <c r="S160" s="246"/>
      <c r="T160" s="246"/>
      <c r="U160" s="247"/>
      <c r="V160" s="112"/>
      <c r="W160" s="113"/>
      <c r="X160" s="113"/>
      <c r="Y160" s="116"/>
      <c r="Z160" s="112"/>
      <c r="AA160" s="113"/>
      <c r="AB160" s="113"/>
      <c r="AC160" s="116"/>
      <c r="AD160" s="131"/>
      <c r="AE160" s="132"/>
      <c r="AF160" s="132"/>
      <c r="AG160" s="130"/>
      <c r="AH160" s="131"/>
      <c r="AI160" s="132"/>
      <c r="AJ160" s="132"/>
      <c r="AK160" s="130"/>
      <c r="AL160" s="267"/>
      <c r="AM160" s="268"/>
      <c r="AN160" s="131"/>
      <c r="AO160" s="132"/>
      <c r="AP160" s="132"/>
      <c r="AQ160" s="132"/>
      <c r="AR160" s="132"/>
      <c r="AS160" s="116"/>
      <c r="AU160" s="30"/>
      <c r="AW160" s="19"/>
      <c r="AY160" s="96"/>
      <c r="AZ160" s="43" t="e">
        <f>IF(AZ141+AZ143+AZ145+AZ147+AZ149+AZ151+AZ153+AZ155+AZ157=AY159,0,ROUNDDOWN(AZ141+AZ143+AZ145+AZ147+AZ149+AZ151+AZ153+AZ155+AZ157,0))</f>
        <v>#REF!</v>
      </c>
      <c r="BA160" s="42"/>
      <c r="BB160" s="42"/>
      <c r="BC160" s="43">
        <f>IF(BC158=BB159,0,BC158)</f>
        <v>0</v>
      </c>
    </row>
    <row r="161" spans="2:55" ht="18" customHeight="1">
      <c r="B161" s="8"/>
      <c r="C161" s="8"/>
      <c r="D161" s="8"/>
      <c r="E161" s="8"/>
      <c r="F161" s="103"/>
      <c r="G161" s="103"/>
      <c r="H161" s="103"/>
      <c r="I161" s="103"/>
      <c r="J161" s="103"/>
      <c r="K161" s="103"/>
      <c r="L161" s="103"/>
      <c r="M161" s="103"/>
      <c r="N161" s="103"/>
      <c r="O161" s="8"/>
      <c r="P161" s="8"/>
      <c r="Q161" s="8"/>
      <c r="R161" s="8"/>
      <c r="S161" s="8"/>
      <c r="T161" s="8"/>
      <c r="U161" s="8"/>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U161" s="30"/>
      <c r="AW161" s="19"/>
      <c r="AY161" s="101"/>
      <c r="AZ161" s="102"/>
      <c r="BA161" s="101"/>
      <c r="BB161" s="101"/>
      <c r="BC161" s="102"/>
    </row>
  </sheetData>
  <dataConsolidate/>
  <mergeCells count="641">
    <mergeCell ref="AL140:AM141"/>
    <mergeCell ref="AL142:AM143"/>
    <mergeCell ref="AL144:AM145"/>
    <mergeCell ref="AL146:AM147"/>
    <mergeCell ref="AL148:AM149"/>
    <mergeCell ref="AL150:AM151"/>
    <mergeCell ref="AL152:AM153"/>
    <mergeCell ref="AL154:AM155"/>
    <mergeCell ref="AL156:AM157"/>
    <mergeCell ref="AL22:AM23"/>
    <mergeCell ref="AL24:AM25"/>
    <mergeCell ref="AS79:AS80"/>
    <mergeCell ref="AL100:AM101"/>
    <mergeCell ref="AL102:AM103"/>
    <mergeCell ref="AL104:AM105"/>
    <mergeCell ref="AL106:AM107"/>
    <mergeCell ref="AL108:AM109"/>
    <mergeCell ref="AL110:AM111"/>
    <mergeCell ref="AL68:AM69"/>
    <mergeCell ref="AL70:AM71"/>
    <mergeCell ref="AL72:AM73"/>
    <mergeCell ref="AL74:AM75"/>
    <mergeCell ref="AL76:AM77"/>
    <mergeCell ref="AL78:AM80"/>
    <mergeCell ref="AL26:AM28"/>
    <mergeCell ref="AL60:AM61"/>
    <mergeCell ref="AL62:AM63"/>
    <mergeCell ref="AL64:AM65"/>
    <mergeCell ref="AL66:AM67"/>
    <mergeCell ref="AN65:AR65"/>
    <mergeCell ref="AM89:AP90"/>
    <mergeCell ref="B78:E80"/>
    <mergeCell ref="F78:N80"/>
    <mergeCell ref="O78:U80"/>
    <mergeCell ref="AH78:AK78"/>
    <mergeCell ref="AN78:AR78"/>
    <mergeCell ref="V79:Y79"/>
    <mergeCell ref="Z79:AC79"/>
    <mergeCell ref="AD79:AG79"/>
    <mergeCell ref="AH79:AK79"/>
    <mergeCell ref="AN79:AR79"/>
    <mergeCell ref="AH77:AK77"/>
    <mergeCell ref="AN77:AR77"/>
    <mergeCell ref="AN71:AR71"/>
    <mergeCell ref="AH69:AK69"/>
    <mergeCell ref="AN69:AR69"/>
    <mergeCell ref="B76:I77"/>
    <mergeCell ref="J76:N77"/>
    <mergeCell ref="T76:U76"/>
    <mergeCell ref="V76:X76"/>
    <mergeCell ref="AH76:AK76"/>
    <mergeCell ref="AN76:AR76"/>
    <mergeCell ref="T77:U77"/>
    <mergeCell ref="V77:Y77"/>
    <mergeCell ref="Z77:AC77"/>
    <mergeCell ref="AD77:AG77"/>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N75:AR75"/>
    <mergeCell ref="AH73:AK73"/>
    <mergeCell ref="AN73:AR73"/>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N63:AR63"/>
    <mergeCell ref="Z61:AC61"/>
    <mergeCell ref="AD61:AG61"/>
    <mergeCell ref="AH61:AK61"/>
    <mergeCell ref="J54:J56"/>
    <mergeCell ref="K54:K56"/>
    <mergeCell ref="L54:L56"/>
    <mergeCell ref="M54:M56"/>
    <mergeCell ref="N54:N56"/>
    <mergeCell ref="O54:O56"/>
    <mergeCell ref="P54:P56"/>
    <mergeCell ref="Q54:Q56"/>
    <mergeCell ref="J53:K53"/>
    <mergeCell ref="M53:N53"/>
    <mergeCell ref="O53:T53"/>
    <mergeCell ref="R54:R56"/>
    <mergeCell ref="S54:S56"/>
    <mergeCell ref="T54:T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B24:I25"/>
    <mergeCell ref="J24:N25"/>
    <mergeCell ref="T24:U24"/>
    <mergeCell ref="V24:X24"/>
    <mergeCell ref="AH24:AK24"/>
    <mergeCell ref="AN24:AR24"/>
    <mergeCell ref="T25:U25"/>
    <mergeCell ref="V25:Y25"/>
    <mergeCell ref="Z25:AC25"/>
    <mergeCell ref="AD25:AG25"/>
    <mergeCell ref="AH27:AK27"/>
    <mergeCell ref="AN27:AR27"/>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N23:AR23"/>
    <mergeCell ref="AH21:AK21"/>
    <mergeCell ref="AL20:AM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N19:AR19"/>
    <mergeCell ref="AH17:AK17"/>
    <mergeCell ref="AN17:AR17"/>
    <mergeCell ref="AL16:AM17"/>
    <mergeCell ref="AL18:AM19"/>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BF2:BJ2"/>
    <mergeCell ref="N5:AE6"/>
    <mergeCell ref="AN21:AR21"/>
    <mergeCell ref="AH25:AK25"/>
    <mergeCell ref="AN25:AR25"/>
    <mergeCell ref="AA32:AB32"/>
    <mergeCell ref="AC32:AS32"/>
    <mergeCell ref="X33:Z33"/>
    <mergeCell ref="AC33:AN33"/>
    <mergeCell ref="AA36:AB39"/>
    <mergeCell ref="AC36:AH37"/>
    <mergeCell ref="AJ36:AN37"/>
    <mergeCell ref="AP36:AS37"/>
    <mergeCell ref="AP38:AS39"/>
    <mergeCell ref="V27:Y27"/>
    <mergeCell ref="V28:Y28"/>
    <mergeCell ref="Z27:AC27"/>
    <mergeCell ref="AD27:AG27"/>
    <mergeCell ref="B93:I96"/>
    <mergeCell ref="J93:K93"/>
    <mergeCell ref="M93:N93"/>
    <mergeCell ref="O93:T93"/>
    <mergeCell ref="U93:W93"/>
    <mergeCell ref="AL93:AM95"/>
    <mergeCell ref="AN93:AO95"/>
    <mergeCell ref="AP93:AQ95"/>
    <mergeCell ref="AH98:AK99"/>
    <mergeCell ref="AL98:AM99"/>
    <mergeCell ref="AN98:AS98"/>
    <mergeCell ref="AR93:AS95"/>
    <mergeCell ref="J94:J96"/>
    <mergeCell ref="K94:K96"/>
    <mergeCell ref="L94:L96"/>
    <mergeCell ref="M94:M96"/>
    <mergeCell ref="N94:N96"/>
    <mergeCell ref="O94:O96"/>
    <mergeCell ref="P94:P96"/>
    <mergeCell ref="Q94:Q96"/>
    <mergeCell ref="R94:R96"/>
    <mergeCell ref="S94:S96"/>
    <mergeCell ref="T94:T96"/>
    <mergeCell ref="U94:U96"/>
    <mergeCell ref="V94:V96"/>
    <mergeCell ref="W94:W96"/>
    <mergeCell ref="BB98:BC98"/>
    <mergeCell ref="AN99:AS99"/>
    <mergeCell ref="B100:I101"/>
    <mergeCell ref="J100:N101"/>
    <mergeCell ref="T100:U100"/>
    <mergeCell ref="V100:X100"/>
    <mergeCell ref="AH100:AK100"/>
    <mergeCell ref="AN100:AR100"/>
    <mergeCell ref="T101:U101"/>
    <mergeCell ref="V101:Y101"/>
    <mergeCell ref="Z101:AC101"/>
    <mergeCell ref="AD101:AG101"/>
    <mergeCell ref="AH101:AK101"/>
    <mergeCell ref="AN101:AR101"/>
    <mergeCell ref="B97:I99"/>
    <mergeCell ref="J97:N99"/>
    <mergeCell ref="O97:U99"/>
    <mergeCell ref="Y97:AH97"/>
    <mergeCell ref="AL97:AM97"/>
    <mergeCell ref="AN97:AS97"/>
    <mergeCell ref="V98:Y99"/>
    <mergeCell ref="Z98:AC99"/>
    <mergeCell ref="AD98:AG99"/>
    <mergeCell ref="B102:I103"/>
    <mergeCell ref="J102:N103"/>
    <mergeCell ref="T102:U102"/>
    <mergeCell ref="V102:X102"/>
    <mergeCell ref="AH102:AK102"/>
    <mergeCell ref="AN102:AR102"/>
    <mergeCell ref="T103:U103"/>
    <mergeCell ref="V103:Y103"/>
    <mergeCell ref="Z103:AC103"/>
    <mergeCell ref="AD103:AG103"/>
    <mergeCell ref="AH103:AK103"/>
    <mergeCell ref="AN103:AR103"/>
    <mergeCell ref="B104:I105"/>
    <mergeCell ref="J104:N105"/>
    <mergeCell ref="T104:U104"/>
    <mergeCell ref="V104:X104"/>
    <mergeCell ref="AH104:AK104"/>
    <mergeCell ref="AN104:AR104"/>
    <mergeCell ref="T105:U105"/>
    <mergeCell ref="V105:Y105"/>
    <mergeCell ref="Z105:AC105"/>
    <mergeCell ref="AD105:AG105"/>
    <mergeCell ref="AH105:AK105"/>
    <mergeCell ref="AN105:AR105"/>
    <mergeCell ref="B106:I107"/>
    <mergeCell ref="J106:N107"/>
    <mergeCell ref="T106:U106"/>
    <mergeCell ref="V106:X106"/>
    <mergeCell ref="AH106:AK106"/>
    <mergeCell ref="AN106:AR106"/>
    <mergeCell ref="T107:U107"/>
    <mergeCell ref="V107:Y107"/>
    <mergeCell ref="Z107:AC107"/>
    <mergeCell ref="AD107:AG107"/>
    <mergeCell ref="AH107:AK107"/>
    <mergeCell ref="AN107:AR107"/>
    <mergeCell ref="B108:I109"/>
    <mergeCell ref="J108:N109"/>
    <mergeCell ref="T108:U108"/>
    <mergeCell ref="V108:X108"/>
    <mergeCell ref="AH108:AK108"/>
    <mergeCell ref="AN108:AR108"/>
    <mergeCell ref="T109:U109"/>
    <mergeCell ref="V109:Y109"/>
    <mergeCell ref="Z109:AC109"/>
    <mergeCell ref="AD109:AG109"/>
    <mergeCell ref="AH109:AK109"/>
    <mergeCell ref="AN109:AR109"/>
    <mergeCell ref="B110:I111"/>
    <mergeCell ref="J110:N111"/>
    <mergeCell ref="T110:U110"/>
    <mergeCell ref="V110:X110"/>
    <mergeCell ref="AH110:AK110"/>
    <mergeCell ref="AN110:AR110"/>
    <mergeCell ref="T111:U111"/>
    <mergeCell ref="V111:Y111"/>
    <mergeCell ref="Z111:AC111"/>
    <mergeCell ref="AD111:AG111"/>
    <mergeCell ref="AH111:AK111"/>
    <mergeCell ref="AN111:AR111"/>
    <mergeCell ref="B112:I113"/>
    <mergeCell ref="J112:N113"/>
    <mergeCell ref="T112:U112"/>
    <mergeCell ref="V112:X112"/>
    <mergeCell ref="AH112:AK112"/>
    <mergeCell ref="AN112:AR112"/>
    <mergeCell ref="T113:U113"/>
    <mergeCell ref="V113:Y113"/>
    <mergeCell ref="Z113:AC113"/>
    <mergeCell ref="AD113:AG113"/>
    <mergeCell ref="AH113:AK113"/>
    <mergeCell ref="AN113:AR113"/>
    <mergeCell ref="AL112:AM113"/>
    <mergeCell ref="B114:I115"/>
    <mergeCell ref="J114:N115"/>
    <mergeCell ref="T114:U114"/>
    <mergeCell ref="V114:X114"/>
    <mergeCell ref="AH114:AK114"/>
    <mergeCell ref="AN114:AR114"/>
    <mergeCell ref="T115:U115"/>
    <mergeCell ref="V115:Y115"/>
    <mergeCell ref="Z115:AC115"/>
    <mergeCell ref="AD115:AG115"/>
    <mergeCell ref="AH115:AK115"/>
    <mergeCell ref="AN115:AR115"/>
    <mergeCell ref="AL114:AM115"/>
    <mergeCell ref="B116:I117"/>
    <mergeCell ref="J116:N117"/>
    <mergeCell ref="T116:U116"/>
    <mergeCell ref="V116:X116"/>
    <mergeCell ref="AH116:AK116"/>
    <mergeCell ref="AN116:AR116"/>
    <mergeCell ref="T117:U117"/>
    <mergeCell ref="V117:Y117"/>
    <mergeCell ref="Z117:AC117"/>
    <mergeCell ref="AD117:AG117"/>
    <mergeCell ref="AH117:AK117"/>
    <mergeCell ref="AN117:AR117"/>
    <mergeCell ref="AL116:AM117"/>
    <mergeCell ref="B118:E120"/>
    <mergeCell ref="F118:N120"/>
    <mergeCell ref="O118:U120"/>
    <mergeCell ref="AH118:AK118"/>
    <mergeCell ref="AN118:AR118"/>
    <mergeCell ref="V119:Y119"/>
    <mergeCell ref="Z119:AC119"/>
    <mergeCell ref="AD119:AG119"/>
    <mergeCell ref="AH119:AK119"/>
    <mergeCell ref="AN119:AR119"/>
    <mergeCell ref="AL118:AM120"/>
    <mergeCell ref="AM129:AP130"/>
    <mergeCell ref="B133:I136"/>
    <mergeCell ref="J133:K133"/>
    <mergeCell ref="M133:N133"/>
    <mergeCell ref="O133:T133"/>
    <mergeCell ref="U133:W133"/>
    <mergeCell ref="AL133:AM135"/>
    <mergeCell ref="AN133:AO135"/>
    <mergeCell ref="AP133:AQ135"/>
    <mergeCell ref="AL138:AM139"/>
    <mergeCell ref="AN138:AS138"/>
    <mergeCell ref="AR133:AS135"/>
    <mergeCell ref="J134:J136"/>
    <mergeCell ref="K134:K136"/>
    <mergeCell ref="L134:L136"/>
    <mergeCell ref="M134:M136"/>
    <mergeCell ref="N134:N136"/>
    <mergeCell ref="O134:O136"/>
    <mergeCell ref="P134:P136"/>
    <mergeCell ref="Q134:Q136"/>
    <mergeCell ref="R134:R136"/>
    <mergeCell ref="S134:S136"/>
    <mergeCell ref="T134:T136"/>
    <mergeCell ref="U134:U136"/>
    <mergeCell ref="V134:V136"/>
    <mergeCell ref="W134:W136"/>
    <mergeCell ref="BB138:BC138"/>
    <mergeCell ref="AN139:AS139"/>
    <mergeCell ref="B140:I141"/>
    <mergeCell ref="J140:N141"/>
    <mergeCell ref="T140:U140"/>
    <mergeCell ref="V140:X140"/>
    <mergeCell ref="AH140:AK140"/>
    <mergeCell ref="AN140:AR140"/>
    <mergeCell ref="T141:U141"/>
    <mergeCell ref="V141:Y141"/>
    <mergeCell ref="Z141:AC141"/>
    <mergeCell ref="AD141:AG141"/>
    <mergeCell ref="AH141:AK141"/>
    <mergeCell ref="AN141:AR141"/>
    <mergeCell ref="B137:I139"/>
    <mergeCell ref="J137:N139"/>
    <mergeCell ref="O137:U139"/>
    <mergeCell ref="Y137:AH137"/>
    <mergeCell ref="AL137:AM137"/>
    <mergeCell ref="AN137:AS137"/>
    <mergeCell ref="V138:Y139"/>
    <mergeCell ref="Z138:AC139"/>
    <mergeCell ref="AD138:AG139"/>
    <mergeCell ref="AH138:AK139"/>
    <mergeCell ref="B142:I143"/>
    <mergeCell ref="J142:N143"/>
    <mergeCell ref="T142:U142"/>
    <mergeCell ref="V142:X142"/>
    <mergeCell ref="AH142:AK142"/>
    <mergeCell ref="AN142:AR142"/>
    <mergeCell ref="T143:U143"/>
    <mergeCell ref="V143:Y143"/>
    <mergeCell ref="Z143:AC143"/>
    <mergeCell ref="AD143:AG143"/>
    <mergeCell ref="AH143:AK143"/>
    <mergeCell ref="AN143:AR143"/>
    <mergeCell ref="B144:I145"/>
    <mergeCell ref="J144:N145"/>
    <mergeCell ref="T144:U144"/>
    <mergeCell ref="V144:X144"/>
    <mergeCell ref="AH144:AK144"/>
    <mergeCell ref="AN144:AR144"/>
    <mergeCell ref="T145:U145"/>
    <mergeCell ref="V145:Y145"/>
    <mergeCell ref="Z145:AC145"/>
    <mergeCell ref="AD145:AG145"/>
    <mergeCell ref="AH145:AK145"/>
    <mergeCell ref="AN145:AR145"/>
    <mergeCell ref="B146:I147"/>
    <mergeCell ref="J146:N147"/>
    <mergeCell ref="T146:U146"/>
    <mergeCell ref="V146:X146"/>
    <mergeCell ref="AH146:AK146"/>
    <mergeCell ref="AN146:AR146"/>
    <mergeCell ref="T147:U147"/>
    <mergeCell ref="V147:Y147"/>
    <mergeCell ref="Z147:AC147"/>
    <mergeCell ref="AD147:AG147"/>
    <mergeCell ref="AH147:AK147"/>
    <mergeCell ref="AN147:AR147"/>
    <mergeCell ref="B148:I149"/>
    <mergeCell ref="J148:N149"/>
    <mergeCell ref="T148:U148"/>
    <mergeCell ref="V148:X148"/>
    <mergeCell ref="AH148:AK148"/>
    <mergeCell ref="AN148:AR148"/>
    <mergeCell ref="T149:U149"/>
    <mergeCell ref="V149:Y149"/>
    <mergeCell ref="Z149:AC149"/>
    <mergeCell ref="AD149:AG149"/>
    <mergeCell ref="AH149:AK149"/>
    <mergeCell ref="AN149:AR149"/>
    <mergeCell ref="B150:I151"/>
    <mergeCell ref="J150:N151"/>
    <mergeCell ref="T150:U150"/>
    <mergeCell ref="V150:X150"/>
    <mergeCell ref="AH150:AK150"/>
    <mergeCell ref="AN150:AR150"/>
    <mergeCell ref="T151:U151"/>
    <mergeCell ref="V151:Y151"/>
    <mergeCell ref="Z151:AC151"/>
    <mergeCell ref="AD151:AG151"/>
    <mergeCell ref="AH151:AK151"/>
    <mergeCell ref="AN151:AR151"/>
    <mergeCell ref="B152:I153"/>
    <mergeCell ref="J152:N153"/>
    <mergeCell ref="T152:U152"/>
    <mergeCell ref="V152:X152"/>
    <mergeCell ref="AH152:AK152"/>
    <mergeCell ref="AN152:AR152"/>
    <mergeCell ref="T153:U153"/>
    <mergeCell ref="V153:Y153"/>
    <mergeCell ref="Z153:AC153"/>
    <mergeCell ref="AD153:AG153"/>
    <mergeCell ref="AH153:AK153"/>
    <mergeCell ref="AN153:AR153"/>
    <mergeCell ref="B154:I155"/>
    <mergeCell ref="J154:N155"/>
    <mergeCell ref="T154:U154"/>
    <mergeCell ref="V154:X154"/>
    <mergeCell ref="AH154:AK154"/>
    <mergeCell ref="AN154:AR154"/>
    <mergeCell ref="T155:U155"/>
    <mergeCell ref="V155:Y155"/>
    <mergeCell ref="Z155:AC155"/>
    <mergeCell ref="AD155:AG155"/>
    <mergeCell ref="AH155:AK155"/>
    <mergeCell ref="AN155:AR155"/>
    <mergeCell ref="B156:I157"/>
    <mergeCell ref="J156:N157"/>
    <mergeCell ref="T156:U156"/>
    <mergeCell ref="V156:X156"/>
    <mergeCell ref="AH156:AK156"/>
    <mergeCell ref="AN156:AR156"/>
    <mergeCell ref="T157:U157"/>
    <mergeCell ref="V157:Y157"/>
    <mergeCell ref="Z157:AC157"/>
    <mergeCell ref="AD157:AG157"/>
    <mergeCell ref="AH157:AK157"/>
    <mergeCell ref="AN157:AR157"/>
    <mergeCell ref="B158:E160"/>
    <mergeCell ref="F158:N160"/>
    <mergeCell ref="O158:U160"/>
    <mergeCell ref="AH158:AK158"/>
    <mergeCell ref="AN158:AR158"/>
    <mergeCell ref="V159:Y159"/>
    <mergeCell ref="Z159:AC159"/>
    <mergeCell ref="AD159:AG159"/>
    <mergeCell ref="AH159:AK159"/>
    <mergeCell ref="AN159:AR159"/>
    <mergeCell ref="AL158:AM160"/>
  </mergeCells>
  <phoneticPr fontId="2"/>
  <conditionalFormatting sqref="AP9:AQ11 U10:W12 B16:O25 Q16:Q25 S16:S25 AL16:AM25 V17:AG17 V19:AG19 V21:AG21 V23:AG23 V25:AG25 F26:N28 AJ30:AL30 AO30:AR30 G31:H31 J31:K31 AJ31:AK31 AM31:AN31 AP31:AR31 AC32:AS32 AC33:AN34 U54:W56 B60:O77 Q60:Q77 S60:S77 AL60:AM77 V61:AG61 V63:AG63 V65:AG65 V67:AG67 V69:AG69 V71:AG71 V73:AG73 V75:AG75 V77:AG77 F78:N80 U94:W96 B100:O117 Q100:Q117 S100:S117 AL100:AM117 V101:AG101 V103:AG103 V105:AG105 V107:AG107 V109:AG109 V111:AG111 V113:AG113 V115:AG115 V117:AG117 F118:N120 U134:W136 B140:O157 Q140:Q157 S140:S157 AL140:AM157 V141:AG141 V143:AG143 V145:AG145 V147:AG147 V149:AG149 V151:AG151 V153:AG153 V155:AG155 V157:AG157 F158:N160">
    <cfRule type="containsBlanks" dxfId="17" priority="1">
      <formula>LEN(TRIM(B9))=0</formula>
    </cfRule>
  </conditionalFormatting>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3" manualBreakCount="3">
    <brk id="41" max="46" man="1"/>
    <brk id="81" max="46" man="1"/>
    <brk id="12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3AF01-597C-40DF-86AD-4B3463AC54A7}">
  <sheetPr>
    <tabColor indexed="50"/>
  </sheetPr>
  <dimension ref="A1:BY163"/>
  <sheetViews>
    <sheetView showGridLines="0" showZeros="0" topLeftCell="A33" zoomScale="80" zoomScaleNormal="80" zoomScaleSheetLayoutView="80" workbookViewId="0">
      <selection activeCell="D32" sqref="D32"/>
    </sheetView>
  </sheetViews>
  <sheetFormatPr defaultColWidth="0" defaultRowHeight="0" customHeight="1" zeroHeight="1"/>
  <cols>
    <col min="1" max="1" width="1.37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8" hidden="1" customWidth="1"/>
    <col min="56" max="57" width="3.625" style="17"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375" style="1" hidden="1" customWidth="1"/>
    <col min="76" max="16384" width="3.625" style="1" hidden="1"/>
  </cols>
  <sheetData>
    <row r="1" spans="1:77" ht="6" customHeight="1" thickBot="1"/>
    <row r="2" spans="1:77" ht="24" customHeight="1">
      <c r="X2" s="3"/>
      <c r="Y2" s="3"/>
      <c r="BF2" s="386" t="s">
        <v>0</v>
      </c>
      <c r="BG2" s="387"/>
      <c r="BH2" s="387"/>
      <c r="BI2" s="387"/>
      <c r="BJ2" s="388"/>
    </row>
    <row r="3" spans="1:77" ht="9" customHeight="1">
      <c r="U3" s="4"/>
      <c r="V3" s="4"/>
      <c r="W3" s="4"/>
      <c r="X3" s="4"/>
      <c r="Y3" s="4"/>
      <c r="Z3" s="5"/>
      <c r="AA3" s="5"/>
      <c r="AB3" s="16"/>
      <c r="AC3" s="16"/>
      <c r="AD3" s="16"/>
      <c r="AE3" s="16"/>
      <c r="AF3" s="16"/>
      <c r="AG3" s="16"/>
      <c r="AH3" s="16"/>
      <c r="AI3" s="16"/>
      <c r="AJ3" s="16"/>
      <c r="AK3" s="16"/>
      <c r="AL3" s="16"/>
      <c r="AM3" s="16"/>
      <c r="AN3" s="16"/>
      <c r="AO3" s="16"/>
      <c r="AP3" s="16"/>
      <c r="AQ3" s="16"/>
      <c r="AR3" s="16"/>
      <c r="AS3" s="16"/>
      <c r="BF3" s="58"/>
      <c r="BG3" s="17"/>
      <c r="BH3" s="17"/>
      <c r="BI3" s="17"/>
      <c r="BJ3" s="32"/>
    </row>
    <row r="4" spans="1:77" ht="17.25" customHeight="1">
      <c r="B4" s="2" t="s">
        <v>1</v>
      </c>
      <c r="U4" s="6" t="s">
        <v>2</v>
      </c>
      <c r="V4" s="4"/>
      <c r="W4" s="4"/>
      <c r="X4" s="4"/>
      <c r="Y4" s="4"/>
      <c r="BF4" s="58"/>
      <c r="BG4" s="17" t="s">
        <v>3</v>
      </c>
      <c r="BH4" s="17"/>
      <c r="BI4" s="17"/>
      <c r="BJ4" s="32"/>
    </row>
    <row r="5" spans="1:77" ht="13.15" customHeight="1">
      <c r="M5" s="7"/>
      <c r="N5" s="389" t="s">
        <v>4</v>
      </c>
      <c r="O5" s="389"/>
      <c r="P5" s="389"/>
      <c r="Q5" s="389"/>
      <c r="R5" s="389"/>
      <c r="S5" s="389"/>
      <c r="T5" s="389"/>
      <c r="U5" s="389"/>
      <c r="V5" s="389"/>
      <c r="W5" s="389"/>
      <c r="X5" s="389"/>
      <c r="Y5" s="389"/>
      <c r="Z5" s="389"/>
      <c r="AA5" s="389"/>
      <c r="AB5" s="389"/>
      <c r="AC5" s="389"/>
      <c r="AD5" s="389"/>
      <c r="AE5" s="389"/>
      <c r="AF5" s="7"/>
      <c r="AL5" s="59"/>
      <c r="AM5" s="365" t="s">
        <v>172</v>
      </c>
      <c r="AN5" s="366"/>
      <c r="AO5" s="366"/>
      <c r="AP5" s="367"/>
      <c r="BF5" s="58"/>
      <c r="BG5" s="17" t="s">
        <v>6</v>
      </c>
      <c r="BH5" s="17"/>
      <c r="BI5" s="17"/>
      <c r="BJ5" s="32"/>
    </row>
    <row r="6" spans="1:77" ht="13.15" customHeight="1">
      <c r="M6" s="92"/>
      <c r="N6" s="390"/>
      <c r="O6" s="390"/>
      <c r="P6" s="390"/>
      <c r="Q6" s="390"/>
      <c r="R6" s="390"/>
      <c r="S6" s="390"/>
      <c r="T6" s="390"/>
      <c r="U6" s="390"/>
      <c r="V6" s="390"/>
      <c r="W6" s="390"/>
      <c r="X6" s="390"/>
      <c r="Y6" s="390"/>
      <c r="Z6" s="390"/>
      <c r="AA6" s="390"/>
      <c r="AB6" s="390"/>
      <c r="AC6" s="390"/>
      <c r="AD6" s="390"/>
      <c r="AE6" s="390"/>
      <c r="AF6" s="92"/>
      <c r="AL6" s="59"/>
      <c r="AM6" s="368"/>
      <c r="AN6" s="369"/>
      <c r="AO6" s="369"/>
      <c r="AP6" s="370"/>
      <c r="BF6" s="58"/>
      <c r="BG6" s="17" t="s">
        <v>7</v>
      </c>
      <c r="BH6" s="17"/>
      <c r="BI6" s="17"/>
      <c r="BJ6" s="32"/>
    </row>
    <row r="7" spans="1:77" ht="12.75" customHeight="1">
      <c r="AL7" s="47"/>
      <c r="AM7" s="47"/>
      <c r="BF7" s="58"/>
      <c r="BG7" s="17" t="s">
        <v>8</v>
      </c>
      <c r="BH7" s="17"/>
      <c r="BI7" s="17"/>
      <c r="BJ7" s="32"/>
    </row>
    <row r="8" spans="1:77" ht="6" customHeight="1">
      <c r="BF8" s="58"/>
      <c r="BG8" s="17" t="s">
        <v>6</v>
      </c>
      <c r="BH8" s="17"/>
      <c r="BI8" s="17"/>
      <c r="BJ8" s="32"/>
    </row>
    <row r="9" spans="1:77" ht="12" customHeight="1">
      <c r="B9" s="371" t="s">
        <v>9</v>
      </c>
      <c r="C9" s="372"/>
      <c r="D9" s="372"/>
      <c r="E9" s="372"/>
      <c r="F9" s="372"/>
      <c r="G9" s="372"/>
      <c r="H9" s="372"/>
      <c r="I9" s="422"/>
      <c r="J9" s="374" t="s">
        <v>10</v>
      </c>
      <c r="K9" s="374"/>
      <c r="L9" s="89" t="s">
        <v>11</v>
      </c>
      <c r="M9" s="374" t="s">
        <v>12</v>
      </c>
      <c r="N9" s="374"/>
      <c r="O9" s="375" t="s">
        <v>13</v>
      </c>
      <c r="P9" s="374"/>
      <c r="Q9" s="374"/>
      <c r="R9" s="374"/>
      <c r="S9" s="374"/>
      <c r="T9" s="374"/>
      <c r="U9" s="374" t="s">
        <v>14</v>
      </c>
      <c r="V9" s="374"/>
      <c r="W9" s="374"/>
      <c r="AL9" s="478">
        <f>'報告書（事業主控）'!AL9</f>
        <v>0</v>
      </c>
      <c r="AM9" s="479"/>
      <c r="AN9" s="345" t="s">
        <v>15</v>
      </c>
      <c r="AO9" s="345"/>
      <c r="AP9" s="490">
        <f>'報告書（事業主控）'!AP9</f>
        <v>1</v>
      </c>
      <c r="AQ9" s="490"/>
      <c r="AR9" s="345" t="s">
        <v>16</v>
      </c>
      <c r="AS9" s="346"/>
      <c r="BD9" s="31"/>
      <c r="BF9" s="58"/>
      <c r="BG9" s="17" t="s">
        <v>17</v>
      </c>
      <c r="BH9" s="17"/>
      <c r="BI9" s="17"/>
      <c r="BJ9" s="32"/>
    </row>
    <row r="10" spans="1:77" ht="13.9" customHeight="1">
      <c r="B10" s="372"/>
      <c r="C10" s="372"/>
      <c r="D10" s="372"/>
      <c r="E10" s="372"/>
      <c r="F10" s="372"/>
      <c r="G10" s="372"/>
      <c r="H10" s="372"/>
      <c r="I10" s="422"/>
      <c r="J10" s="351" t="s">
        <v>156</v>
      </c>
      <c r="K10" s="449" t="s">
        <v>157</v>
      </c>
      <c r="L10" s="351" t="s">
        <v>158</v>
      </c>
      <c r="M10" s="455" t="s">
        <v>159</v>
      </c>
      <c r="N10" s="457" t="s">
        <v>160</v>
      </c>
      <c r="O10" s="351" t="s">
        <v>161</v>
      </c>
      <c r="P10" s="447" t="s">
        <v>157</v>
      </c>
      <c r="Q10" s="447" t="s">
        <v>158</v>
      </c>
      <c r="R10" s="447" t="s">
        <v>159</v>
      </c>
      <c r="S10" s="447" t="s">
        <v>158</v>
      </c>
      <c r="T10" s="457" t="s">
        <v>162</v>
      </c>
      <c r="U10" s="484">
        <f>'報告書（事業主控）'!U10</f>
        <v>0</v>
      </c>
      <c r="V10" s="486">
        <f>'報告書（事業主控）'!V10</f>
        <v>0</v>
      </c>
      <c r="W10" s="488">
        <f>'報告書（事業主控）'!W10</f>
        <v>0</v>
      </c>
      <c r="AL10" s="480"/>
      <c r="AM10" s="481"/>
      <c r="AN10" s="347"/>
      <c r="AO10" s="347"/>
      <c r="AP10" s="491"/>
      <c r="AQ10" s="491"/>
      <c r="AR10" s="347"/>
      <c r="AS10" s="348"/>
      <c r="BF10" s="58"/>
      <c r="BG10" s="17" t="s">
        <v>18</v>
      </c>
      <c r="BH10" s="17"/>
      <c r="BI10" s="17"/>
      <c r="BJ10" s="32"/>
    </row>
    <row r="11" spans="1:77" ht="9" customHeight="1">
      <c r="B11" s="372"/>
      <c r="C11" s="372"/>
      <c r="D11" s="372"/>
      <c r="E11" s="372"/>
      <c r="F11" s="372"/>
      <c r="G11" s="372"/>
      <c r="H11" s="372"/>
      <c r="I11" s="422"/>
      <c r="J11" s="352"/>
      <c r="K11" s="450"/>
      <c r="L11" s="352"/>
      <c r="M11" s="456"/>
      <c r="N11" s="458"/>
      <c r="O11" s="352"/>
      <c r="P11" s="448"/>
      <c r="Q11" s="448"/>
      <c r="R11" s="448"/>
      <c r="S11" s="448"/>
      <c r="T11" s="458"/>
      <c r="U11" s="485"/>
      <c r="V11" s="487"/>
      <c r="W11" s="489"/>
      <c r="AL11" s="482"/>
      <c r="AM11" s="483"/>
      <c r="AN11" s="349"/>
      <c r="AO11" s="349"/>
      <c r="AP11" s="492"/>
      <c r="AQ11" s="492"/>
      <c r="AR11" s="349"/>
      <c r="AS11" s="350"/>
      <c r="BF11" s="58"/>
      <c r="BG11" s="17" t="s">
        <v>6</v>
      </c>
      <c r="BH11" s="17"/>
      <c r="BI11" s="17"/>
      <c r="BJ11" s="32"/>
    </row>
    <row r="12" spans="1:77" ht="6" customHeight="1" thickBot="1">
      <c r="B12" s="373"/>
      <c r="C12" s="373"/>
      <c r="D12" s="373"/>
      <c r="E12" s="373"/>
      <c r="F12" s="373"/>
      <c r="G12" s="373"/>
      <c r="H12" s="373"/>
      <c r="I12" s="239"/>
      <c r="J12" s="352"/>
      <c r="K12" s="450"/>
      <c r="L12" s="352"/>
      <c r="M12" s="456"/>
      <c r="N12" s="458"/>
      <c r="O12" s="352"/>
      <c r="P12" s="448"/>
      <c r="Q12" s="448"/>
      <c r="R12" s="448"/>
      <c r="S12" s="448"/>
      <c r="T12" s="458"/>
      <c r="U12" s="485"/>
      <c r="V12" s="487"/>
      <c r="W12" s="489"/>
      <c r="BF12" s="58"/>
      <c r="BG12" s="17" t="s">
        <v>19</v>
      </c>
      <c r="BH12" s="17"/>
      <c r="BI12" s="17"/>
      <c r="BJ12" s="32"/>
    </row>
    <row r="13" spans="1:77" s="3" customFormat="1" ht="17.25" customHeight="1" thickBot="1">
      <c r="A13" s="1"/>
      <c r="B13" s="296" t="s">
        <v>20</v>
      </c>
      <c r="C13" s="297"/>
      <c r="D13" s="297"/>
      <c r="E13" s="297"/>
      <c r="F13" s="297"/>
      <c r="G13" s="297"/>
      <c r="H13" s="297"/>
      <c r="I13" s="298"/>
      <c r="J13" s="296" t="s">
        <v>21</v>
      </c>
      <c r="K13" s="297"/>
      <c r="L13" s="297"/>
      <c r="M13" s="297"/>
      <c r="N13" s="305"/>
      <c r="O13" s="308" t="s">
        <v>22</v>
      </c>
      <c r="P13" s="297"/>
      <c r="Q13" s="297"/>
      <c r="R13" s="297"/>
      <c r="S13" s="297"/>
      <c r="T13" s="297"/>
      <c r="U13" s="298"/>
      <c r="V13" s="48" t="s">
        <v>23</v>
      </c>
      <c r="W13" s="49"/>
      <c r="X13" s="49"/>
      <c r="Y13" s="311" t="s">
        <v>24</v>
      </c>
      <c r="Z13" s="311"/>
      <c r="AA13" s="311"/>
      <c r="AB13" s="311"/>
      <c r="AC13" s="311"/>
      <c r="AD13" s="311"/>
      <c r="AE13" s="311"/>
      <c r="AF13" s="311"/>
      <c r="AG13" s="311"/>
      <c r="AH13" s="311"/>
      <c r="AI13" s="49"/>
      <c r="AJ13" s="49"/>
      <c r="AK13" s="50"/>
      <c r="AL13" s="51" t="s">
        <v>25</v>
      </c>
      <c r="AM13" s="52"/>
      <c r="AN13" s="313" t="s">
        <v>26</v>
      </c>
      <c r="AO13" s="313"/>
      <c r="AP13" s="313"/>
      <c r="AQ13" s="313"/>
      <c r="AR13" s="313"/>
      <c r="AS13" s="314"/>
      <c r="AX13" s="8"/>
      <c r="AY13" s="8"/>
      <c r="AZ13" s="8"/>
      <c r="BA13" s="8"/>
      <c r="BB13" s="8"/>
      <c r="BC13" s="8"/>
      <c r="BD13" s="424" t="s">
        <v>27</v>
      </c>
      <c r="BE13" s="425"/>
      <c r="BF13" s="60"/>
      <c r="BG13" s="17" t="s">
        <v>28</v>
      </c>
      <c r="BH13" s="45"/>
      <c r="BI13" s="45"/>
      <c r="BJ13" s="33"/>
    </row>
    <row r="14" spans="1:77" s="3" customFormat="1" ht="17.25" customHeight="1" thickBot="1">
      <c r="A14" s="1"/>
      <c r="B14" s="299"/>
      <c r="C14" s="300"/>
      <c r="D14" s="300"/>
      <c r="E14" s="300"/>
      <c r="F14" s="300"/>
      <c r="G14" s="300"/>
      <c r="H14" s="300"/>
      <c r="I14" s="301"/>
      <c r="J14" s="299"/>
      <c r="K14" s="300"/>
      <c r="L14" s="300"/>
      <c r="M14" s="300"/>
      <c r="N14" s="306"/>
      <c r="O14" s="309"/>
      <c r="P14" s="300"/>
      <c r="Q14" s="300"/>
      <c r="R14" s="300"/>
      <c r="S14" s="300"/>
      <c r="T14" s="300"/>
      <c r="U14" s="301"/>
      <c r="V14" s="428" t="s">
        <v>29</v>
      </c>
      <c r="W14" s="345"/>
      <c r="X14" s="345"/>
      <c r="Y14" s="346"/>
      <c r="Z14" s="428" t="s">
        <v>30</v>
      </c>
      <c r="AA14" s="430"/>
      <c r="AB14" s="430"/>
      <c r="AC14" s="431"/>
      <c r="AD14" s="435" t="s">
        <v>31</v>
      </c>
      <c r="AE14" s="436"/>
      <c r="AF14" s="436"/>
      <c r="AG14" s="437"/>
      <c r="AH14" s="333" t="s">
        <v>32</v>
      </c>
      <c r="AI14" s="334"/>
      <c r="AJ14" s="334"/>
      <c r="AK14" s="335"/>
      <c r="AL14" s="441" t="s">
        <v>33</v>
      </c>
      <c r="AM14" s="442"/>
      <c r="AN14" s="341" t="s">
        <v>34</v>
      </c>
      <c r="AO14" s="342"/>
      <c r="AP14" s="342"/>
      <c r="AQ14" s="342"/>
      <c r="AR14" s="343"/>
      <c r="AS14" s="344"/>
      <c r="AX14" s="8"/>
      <c r="AY14" s="61" t="s">
        <v>35</v>
      </c>
      <c r="AZ14" s="61" t="s">
        <v>35</v>
      </c>
      <c r="BA14" s="61" t="s">
        <v>36</v>
      </c>
      <c r="BB14" s="292" t="s">
        <v>37</v>
      </c>
      <c r="BC14" s="293"/>
      <c r="BD14" s="426"/>
      <c r="BE14" s="427"/>
      <c r="BF14" s="46"/>
      <c r="BG14" s="93"/>
      <c r="BH14" s="93"/>
      <c r="BI14" s="34" t="s">
        <v>38</v>
      </c>
      <c r="BJ14" s="35">
        <v>41</v>
      </c>
      <c r="BO14" s="9" t="s">
        <v>39</v>
      </c>
    </row>
    <row r="15" spans="1:77" s="3" customFormat="1" ht="17.25" customHeight="1">
      <c r="A15" s="1"/>
      <c r="B15" s="302"/>
      <c r="C15" s="303"/>
      <c r="D15" s="303"/>
      <c r="E15" s="303"/>
      <c r="F15" s="303"/>
      <c r="G15" s="303"/>
      <c r="H15" s="303"/>
      <c r="I15" s="304"/>
      <c r="J15" s="302"/>
      <c r="K15" s="303"/>
      <c r="L15" s="303"/>
      <c r="M15" s="303"/>
      <c r="N15" s="307"/>
      <c r="O15" s="310"/>
      <c r="P15" s="303"/>
      <c r="Q15" s="303"/>
      <c r="R15" s="303"/>
      <c r="S15" s="303"/>
      <c r="T15" s="303"/>
      <c r="U15" s="304"/>
      <c r="V15" s="429"/>
      <c r="W15" s="349"/>
      <c r="X15" s="349"/>
      <c r="Y15" s="350"/>
      <c r="Z15" s="432"/>
      <c r="AA15" s="433"/>
      <c r="AB15" s="433"/>
      <c r="AC15" s="434"/>
      <c r="AD15" s="438"/>
      <c r="AE15" s="439"/>
      <c r="AF15" s="439"/>
      <c r="AG15" s="440"/>
      <c r="AH15" s="336"/>
      <c r="AI15" s="337"/>
      <c r="AJ15" s="337"/>
      <c r="AK15" s="338"/>
      <c r="AL15" s="443"/>
      <c r="AM15" s="444"/>
      <c r="AN15" s="294"/>
      <c r="AO15" s="294"/>
      <c r="AP15" s="294"/>
      <c r="AQ15" s="294"/>
      <c r="AR15" s="294"/>
      <c r="AS15" s="295"/>
      <c r="AX15" s="8"/>
      <c r="AY15" s="39"/>
      <c r="AZ15" s="40" t="s">
        <v>40</v>
      </c>
      <c r="BA15" s="40" t="s">
        <v>41</v>
      </c>
      <c r="BB15" s="62" t="s">
        <v>42</v>
      </c>
      <c r="BC15" s="40" t="s">
        <v>43</v>
      </c>
      <c r="BD15" s="63" t="s">
        <v>44</v>
      </c>
      <c r="BE15" s="64" t="s">
        <v>45</v>
      </c>
      <c r="BF15" s="36" t="s">
        <v>46</v>
      </c>
      <c r="BG15" s="37" t="s">
        <v>47</v>
      </c>
      <c r="BH15" s="37" t="s">
        <v>48</v>
      </c>
      <c r="BI15" s="94" t="s">
        <v>49</v>
      </c>
      <c r="BJ15" s="38" t="s">
        <v>50</v>
      </c>
      <c r="BL15" s="17" t="s">
        <v>51</v>
      </c>
      <c r="BM15" s="17" t="s">
        <v>52</v>
      </c>
      <c r="BO15" s="3" t="s">
        <v>53</v>
      </c>
      <c r="BP15" s="3" t="s">
        <v>54</v>
      </c>
      <c r="BQ15" s="3" t="s">
        <v>55</v>
      </c>
      <c r="BR15" s="3" t="s">
        <v>56</v>
      </c>
      <c r="BS15" s="3" t="s">
        <v>57</v>
      </c>
      <c r="BT15" s="3" t="s">
        <v>58</v>
      </c>
      <c r="BU15" s="3" t="s">
        <v>59</v>
      </c>
    </row>
    <row r="16" spans="1:77" ht="18.95" customHeight="1" thickBot="1">
      <c r="B16" s="493">
        <f>'報告書（事業主控）'!B16</f>
        <v>0</v>
      </c>
      <c r="C16" s="494"/>
      <c r="D16" s="494"/>
      <c r="E16" s="494"/>
      <c r="F16" s="494"/>
      <c r="G16" s="494"/>
      <c r="H16" s="494"/>
      <c r="I16" s="495"/>
      <c r="J16" s="493">
        <f>'報告書（事業主控）'!J16</f>
        <v>0</v>
      </c>
      <c r="K16" s="494"/>
      <c r="L16" s="494"/>
      <c r="M16" s="494"/>
      <c r="N16" s="499"/>
      <c r="O16" s="133">
        <f>'報告書（事業主控）'!O16</f>
        <v>0</v>
      </c>
      <c r="P16" s="65" t="s">
        <v>60</v>
      </c>
      <c r="Q16" s="133">
        <f>'報告書（事業主控）'!Q16</f>
        <v>0</v>
      </c>
      <c r="R16" s="65" t="s">
        <v>61</v>
      </c>
      <c r="S16" s="133">
        <f>'報告書（事業主控）'!S16</f>
        <v>0</v>
      </c>
      <c r="T16" s="277" t="s">
        <v>92</v>
      </c>
      <c r="U16" s="277"/>
      <c r="V16" s="501"/>
      <c r="W16" s="502"/>
      <c r="X16" s="502"/>
      <c r="Y16" s="105"/>
      <c r="Z16" s="106"/>
      <c r="AA16" s="107"/>
      <c r="AB16" s="107"/>
      <c r="AC16" s="105" t="s">
        <v>63</v>
      </c>
      <c r="AD16" s="106"/>
      <c r="AE16" s="107"/>
      <c r="AF16" s="107"/>
      <c r="AG16" s="108" t="s">
        <v>63</v>
      </c>
      <c r="AH16" s="280"/>
      <c r="AI16" s="281"/>
      <c r="AJ16" s="281"/>
      <c r="AK16" s="503"/>
      <c r="AL16" s="507">
        <f>'報告書（事業主控）'!AL16</f>
        <v>0</v>
      </c>
      <c r="AM16" s="508"/>
      <c r="AN16" s="280"/>
      <c r="AO16" s="281"/>
      <c r="AP16" s="281"/>
      <c r="AQ16" s="281"/>
      <c r="AR16" s="281"/>
      <c r="AS16" s="108" t="s">
        <v>63</v>
      </c>
      <c r="AV16" s="18">
        <f>IF(OR(O16="",Q16=""),"", IF(O16&lt;20,DATE(O16+118,Q16,IF(S16="",1,S16)),DATE(O16+88,Q16,IF(S16="",1,S16))))</f>
        <v>43069</v>
      </c>
      <c r="AW16" s="19" t="e">
        <f>IF(AV16&lt;=#REF!,"昔",IF(AV16&lt;=#REF!,"上",IF(AV16&lt;=#REF!,"中","下")))</f>
        <v>#REF!</v>
      </c>
      <c r="AX16" s="8" t="e">
        <f>IF(AV16&lt;=#REF!,5,IF(AV16&lt;=#REF!,7,IF(AV16&lt;=#REF!,9,11)))</f>
        <v>#REF!</v>
      </c>
      <c r="AY16" s="66"/>
      <c r="AZ16" s="67"/>
      <c r="BA16" s="68">
        <f>AN16</f>
        <v>0</v>
      </c>
      <c r="BB16" s="67"/>
      <c r="BC16" s="67"/>
      <c r="BD16" s="69">
        <v>1</v>
      </c>
      <c r="BE16" s="70">
        <v>1</v>
      </c>
      <c r="BF16" s="63">
        <v>1</v>
      </c>
      <c r="BG16" s="71">
        <v>16</v>
      </c>
      <c r="BH16" s="71">
        <v>24</v>
      </c>
      <c r="BI16" s="72">
        <f ca="1">IF(COUNTA(INDIRECT(ADDRESS(BG16,2)):INDIRECT(ADDRESS(BH16,2)))&gt;0,COUNTA(INDIRECT(ADDRESS(BG16,2)):INDIRECT(ADDRESS(BH16,2))),"")</f>
        <v>5</v>
      </c>
      <c r="BJ16" s="73">
        <f ca="1">IF(ISERROR(LOOKUP(1,0/BI16:BI45,BF16:BF45)),LOOKUP(1,0/BF16:BF45,BF16:BF45),LOOKUP(1,0/BI16:BI45,BF16:BF45))</f>
        <v>4</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IF(AND(VALUE(概算年度)='報告書（提出用）'!O16,VALUE(概算年度)='報告書（提出用）'!O17),IF('報告書（提出用）'!Q16=1,1,IF('報告書（提出用）'!Q16=2,2,IF('報告書（提出用）'!Q16=3,3))))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95" customHeight="1">
      <c r="B17" s="496"/>
      <c r="C17" s="497"/>
      <c r="D17" s="497"/>
      <c r="E17" s="497"/>
      <c r="F17" s="497"/>
      <c r="G17" s="497"/>
      <c r="H17" s="497"/>
      <c r="I17" s="498"/>
      <c r="J17" s="496"/>
      <c r="K17" s="497"/>
      <c r="L17" s="497"/>
      <c r="M17" s="497"/>
      <c r="N17" s="500"/>
      <c r="O17" s="135">
        <f>'報告書（事業主控）'!O17</f>
        <v>0</v>
      </c>
      <c r="P17" s="16" t="s">
        <v>60</v>
      </c>
      <c r="Q17" s="135">
        <f>'報告書（事業主控）'!Q17</f>
        <v>0</v>
      </c>
      <c r="R17" s="16" t="s">
        <v>61</v>
      </c>
      <c r="S17" s="135">
        <f>'報告書（事業主控）'!S17</f>
        <v>0</v>
      </c>
      <c r="T17" s="282" t="s">
        <v>64</v>
      </c>
      <c r="U17" s="282"/>
      <c r="V17" s="504">
        <f>'報告書（事業主控）'!V17</f>
        <v>0</v>
      </c>
      <c r="W17" s="505"/>
      <c r="X17" s="505"/>
      <c r="Y17" s="505"/>
      <c r="Z17" s="504">
        <f>'報告書（事業主控）'!Z17</f>
        <v>0</v>
      </c>
      <c r="AA17" s="505"/>
      <c r="AB17" s="505"/>
      <c r="AC17" s="505"/>
      <c r="AD17" s="504">
        <f>'報告書（事業主控）'!AD17</f>
        <v>0</v>
      </c>
      <c r="AE17" s="505"/>
      <c r="AF17" s="505"/>
      <c r="AG17" s="505"/>
      <c r="AH17" s="504">
        <f>'報告書（事業主控）'!AH17</f>
        <v>0</v>
      </c>
      <c r="AI17" s="505"/>
      <c r="AJ17" s="505"/>
      <c r="AK17" s="506"/>
      <c r="AL17" s="509"/>
      <c r="AM17" s="510"/>
      <c r="AN17" s="512">
        <f>'報告書（事業主控）'!AN17</f>
        <v>0</v>
      </c>
      <c r="AO17" s="513"/>
      <c r="AP17" s="513"/>
      <c r="AQ17" s="513"/>
      <c r="AR17" s="513"/>
      <c r="AS17" s="114"/>
      <c r="AV17" s="18"/>
      <c r="AW17" s="19"/>
      <c r="AY17" s="95">
        <f>AH17</f>
        <v>0</v>
      </c>
      <c r="AZ17" s="41" t="e">
        <f>IF(AV16&lt;=#REF!,AH17,IF(AND(AV16&gt;=#REF!,AV16&lt;=#REF!),AH17*105/108,AH17))</f>
        <v>#REF!</v>
      </c>
      <c r="BA17" s="40"/>
      <c r="BB17" s="41">
        <f>IF($AL16="賃金で算定",0,INT(AY17*$AL16/100))</f>
        <v>0</v>
      </c>
      <c r="BC17" s="41" t="e">
        <f>IF(AY17=AZ17,BB17,AZ17*$AL16/100)</f>
        <v>#REF!</v>
      </c>
      <c r="BD17" s="69">
        <v>2</v>
      </c>
      <c r="BE17" s="70">
        <v>2</v>
      </c>
      <c r="BF17" s="63">
        <v>2</v>
      </c>
      <c r="BG17" s="71">
        <v>60</v>
      </c>
      <c r="BH17" s="71">
        <f>BG16+BG17</f>
        <v>76</v>
      </c>
      <c r="BI17" s="64">
        <f ca="1">IF(COUNTA(INDIRECT(ADDRESS(BG17,2)):INDIRECT(ADDRESS(BH17,2)))&gt;0,COUNTA(INDIRECT(ADDRESS(BG17,2)):INDIRECT(ADDRESS(BH17,2))),"")</f>
        <v>9</v>
      </c>
      <c r="BJ17" s="17"/>
      <c r="BL17" s="17" t="e">
        <f>IF(AY17=AZ17,0,1)</f>
        <v>#REF!</v>
      </c>
      <c r="BM17" s="17" t="e">
        <f>IF(BL17=1,AL16,"")</f>
        <v>#REF!</v>
      </c>
    </row>
    <row r="18" spans="2:74" ht="18.95" customHeight="1">
      <c r="B18" s="493">
        <f>'報告書（事業主控）'!B18</f>
        <v>0</v>
      </c>
      <c r="C18" s="494"/>
      <c r="D18" s="494"/>
      <c r="E18" s="494"/>
      <c r="F18" s="494"/>
      <c r="G18" s="494"/>
      <c r="H18" s="494"/>
      <c r="I18" s="495"/>
      <c r="J18" s="493">
        <f>'報告書（事業主控）'!J18</f>
        <v>0</v>
      </c>
      <c r="K18" s="494"/>
      <c r="L18" s="494"/>
      <c r="M18" s="494"/>
      <c r="N18" s="499"/>
      <c r="O18" s="133">
        <f>'報告書（事業主控）'!O18</f>
        <v>0</v>
      </c>
      <c r="P18" s="65" t="s">
        <v>60</v>
      </c>
      <c r="Q18" s="133">
        <f>'報告書（事業主控）'!Q18</f>
        <v>0</v>
      </c>
      <c r="R18" s="65" t="s">
        <v>61</v>
      </c>
      <c r="S18" s="133">
        <f>'報告書（事業主控）'!S18</f>
        <v>0</v>
      </c>
      <c r="T18" s="277" t="s">
        <v>92</v>
      </c>
      <c r="U18" s="277"/>
      <c r="V18" s="519">
        <f>'報告書（事業主控）'!V18:X18</f>
        <v>0</v>
      </c>
      <c r="W18" s="520"/>
      <c r="X18" s="520"/>
      <c r="Y18" s="138"/>
      <c r="Z18" s="139"/>
      <c r="AA18" s="140"/>
      <c r="AB18" s="140"/>
      <c r="AC18" s="138"/>
      <c r="AD18" s="139"/>
      <c r="AE18" s="140"/>
      <c r="AF18" s="140"/>
      <c r="AG18" s="138"/>
      <c r="AH18" s="521">
        <f>'報告書（事業主控）'!AH18</f>
        <v>0</v>
      </c>
      <c r="AI18" s="522"/>
      <c r="AJ18" s="522"/>
      <c r="AK18" s="523"/>
      <c r="AL18" s="524">
        <f>'報告書（事業主控）'!AL18</f>
        <v>0</v>
      </c>
      <c r="AM18" s="508"/>
      <c r="AN18" s="521">
        <f>'報告書（事業主控）'!AN18</f>
        <v>0</v>
      </c>
      <c r="AO18" s="522"/>
      <c r="AP18" s="522"/>
      <c r="AQ18" s="522"/>
      <c r="AR18" s="522"/>
      <c r="AS18" s="115"/>
      <c r="AV18" s="18">
        <f>IF(OR(O18="",Q18=""),"", IF(O18&lt;20,DATE(O18+118,Q18,IF(S18="",1,S18)),DATE(O18+88,Q18,IF(S18="",1,S18))))</f>
        <v>43069</v>
      </c>
      <c r="AW18" s="19" t="e">
        <f>IF(AV18&lt;=#REF!,"昔",IF(AV18&lt;=#REF!,"上",IF(AV18&lt;=#REF!,"中","下")))</f>
        <v>#REF!</v>
      </c>
      <c r="AX18" s="8" t="e">
        <f>IF(AV18&lt;=#REF!,5,IF(AV18&lt;=#REF!,7,IF(AV18&lt;=#REF!,9,11)))</f>
        <v>#REF!</v>
      </c>
      <c r="AY18" s="66"/>
      <c r="AZ18" s="67"/>
      <c r="BA18" s="68">
        <f t="shared" ref="BA18" si="0">AN18</f>
        <v>0</v>
      </c>
      <c r="BB18" s="67"/>
      <c r="BC18" s="67"/>
      <c r="BD18" s="88">
        <v>3</v>
      </c>
      <c r="BE18" s="70">
        <v>3</v>
      </c>
      <c r="BF18" s="63">
        <v>3</v>
      </c>
      <c r="BG18" s="71">
        <f t="shared" ref="BG18:BH33" si="1">BG17+$BJ$14</f>
        <v>101</v>
      </c>
      <c r="BH18" s="71">
        <f t="shared" si="1"/>
        <v>117</v>
      </c>
      <c r="BI18" s="64">
        <f ca="1">IF(COUNTA(INDIRECT(ADDRESS(BG18,2)):INDIRECT(ADDRESS(BH18,2)))&gt;0,COUNTA(INDIRECT(ADDRESS(BG18,2)):INDIRECT(ADDRESS(BH18,2))),"")</f>
        <v>8</v>
      </c>
      <c r="BJ18" s="17"/>
      <c r="BL18" s="17"/>
      <c r="BM18" s="17"/>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IF(AND(VALUE(概算年度)='報告書（提出用）'!O18,VALUE(概算年度)='報告書（提出用）'!O19),IF('報告書（提出用）'!Q18=1,1,IF('報告書（提出用）'!Q18=2,2,IF('報告書（提出用）'!Q18=3,3))))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95" customHeight="1" thickBot="1">
      <c r="B19" s="496"/>
      <c r="C19" s="497"/>
      <c r="D19" s="497"/>
      <c r="E19" s="497"/>
      <c r="F19" s="497"/>
      <c r="G19" s="497"/>
      <c r="H19" s="497"/>
      <c r="I19" s="498"/>
      <c r="J19" s="496"/>
      <c r="K19" s="497"/>
      <c r="L19" s="497"/>
      <c r="M19" s="497"/>
      <c r="N19" s="500"/>
      <c r="O19" s="135">
        <f>'報告書（事業主控）'!O19</f>
        <v>0</v>
      </c>
      <c r="P19" s="16" t="s">
        <v>60</v>
      </c>
      <c r="Q19" s="135">
        <f>'報告書（事業主控）'!Q19</f>
        <v>0</v>
      </c>
      <c r="R19" s="16" t="s">
        <v>61</v>
      </c>
      <c r="S19" s="135">
        <f>'報告書（事業主控）'!S19</f>
        <v>0</v>
      </c>
      <c r="T19" s="282" t="s">
        <v>64</v>
      </c>
      <c r="U19" s="282"/>
      <c r="V19" s="504">
        <f>'報告書（事業主控）'!V19</f>
        <v>0</v>
      </c>
      <c r="W19" s="505"/>
      <c r="X19" s="505"/>
      <c r="Y19" s="505"/>
      <c r="Z19" s="504">
        <f>'報告書（事業主控）'!Z19</f>
        <v>0</v>
      </c>
      <c r="AA19" s="505"/>
      <c r="AB19" s="505"/>
      <c r="AC19" s="505"/>
      <c r="AD19" s="504">
        <f>'報告書（事業主控）'!AD19</f>
        <v>0</v>
      </c>
      <c r="AE19" s="505"/>
      <c r="AF19" s="505"/>
      <c r="AG19" s="505"/>
      <c r="AH19" s="504">
        <f>'報告書（事業主控）'!AH19</f>
        <v>0</v>
      </c>
      <c r="AI19" s="505"/>
      <c r="AJ19" s="505"/>
      <c r="AK19" s="506"/>
      <c r="AL19" s="509"/>
      <c r="AM19" s="510"/>
      <c r="AN19" s="512">
        <f>'報告書（事業主控）'!AN19</f>
        <v>0</v>
      </c>
      <c r="AO19" s="513"/>
      <c r="AP19" s="513"/>
      <c r="AQ19" s="513"/>
      <c r="AR19" s="513"/>
      <c r="AS19" s="114"/>
      <c r="AV19" s="18"/>
      <c r="AW19" s="19"/>
      <c r="AY19" s="95">
        <f>AH19</f>
        <v>0</v>
      </c>
      <c r="AZ19" s="41" t="e">
        <f>IF(AV18&lt;=#REF!,AH19,IF(AND(AV18&gt;=#REF!,AV18&lt;=#REF!),AH19*105/108,AH19))</f>
        <v>#REF!</v>
      </c>
      <c r="BA19" s="40"/>
      <c r="BB19" s="41">
        <f>IF($AL18="賃金で算定",0,INT(AY19*$AL18/100))</f>
        <v>0</v>
      </c>
      <c r="BC19" s="86" t="e">
        <f>IF(AY19=AZ19,BB19,AZ19*$AL18/100)</f>
        <v>#REF!</v>
      </c>
      <c r="BD19" s="74">
        <v>4</v>
      </c>
      <c r="BE19" s="87">
        <v>4</v>
      </c>
      <c r="BF19" s="63">
        <v>4</v>
      </c>
      <c r="BG19" s="71">
        <f t="shared" si="1"/>
        <v>142</v>
      </c>
      <c r="BH19" s="71">
        <f t="shared" si="1"/>
        <v>158</v>
      </c>
      <c r="BI19" s="64">
        <f ca="1">IF(COUNTA(INDIRECT(ADDRESS(BG19,2)):INDIRECT(ADDRESS(BH19,2)))&gt;0,COUNTA(INDIRECT(ADDRESS(BG19,2)):INDIRECT(ADDRESS(BH19,2))),"")</f>
        <v>9</v>
      </c>
      <c r="BJ19" s="17"/>
      <c r="BL19" s="17" t="e">
        <f>IF(AY19=AZ19,0,1)</f>
        <v>#REF!</v>
      </c>
      <c r="BM19" s="17" t="e">
        <f>IF(BL19=1,AL18,"")</f>
        <v>#REF!</v>
      </c>
    </row>
    <row r="20" spans="2:74" ht="18.95" customHeight="1">
      <c r="B20" s="493">
        <f>'報告書（事業主控）'!B20</f>
        <v>0</v>
      </c>
      <c r="C20" s="494"/>
      <c r="D20" s="494"/>
      <c r="E20" s="494"/>
      <c r="F20" s="494"/>
      <c r="G20" s="494"/>
      <c r="H20" s="494"/>
      <c r="I20" s="495"/>
      <c r="J20" s="493">
        <f>'報告書（事業主控）'!J20</f>
        <v>0</v>
      </c>
      <c r="K20" s="494"/>
      <c r="L20" s="494"/>
      <c r="M20" s="494"/>
      <c r="N20" s="499"/>
      <c r="O20" s="133">
        <f>'報告書（事業主控）'!O20</f>
        <v>0</v>
      </c>
      <c r="P20" s="65" t="s">
        <v>65</v>
      </c>
      <c r="Q20" s="133">
        <f>'報告書（事業主控）'!Q20</f>
        <v>0</v>
      </c>
      <c r="R20" s="65" t="s">
        <v>93</v>
      </c>
      <c r="S20" s="133">
        <f>'報告書（事業主控）'!S20</f>
        <v>0</v>
      </c>
      <c r="T20" s="277" t="s">
        <v>94</v>
      </c>
      <c r="U20" s="277"/>
      <c r="V20" s="519">
        <f>'報告書（事業主控）'!V20:X20</f>
        <v>0</v>
      </c>
      <c r="W20" s="520"/>
      <c r="X20" s="520"/>
      <c r="Y20" s="138"/>
      <c r="Z20" s="139"/>
      <c r="AA20" s="140"/>
      <c r="AB20" s="140"/>
      <c r="AC20" s="138"/>
      <c r="AD20" s="139"/>
      <c r="AE20" s="140"/>
      <c r="AF20" s="140"/>
      <c r="AG20" s="138"/>
      <c r="AH20" s="521">
        <f>'報告書（事業主控）'!AH20</f>
        <v>0</v>
      </c>
      <c r="AI20" s="522"/>
      <c r="AJ20" s="522"/>
      <c r="AK20" s="523"/>
      <c r="AL20" s="524">
        <f>'報告書（事業主控）'!AL20</f>
        <v>0</v>
      </c>
      <c r="AM20" s="508"/>
      <c r="AN20" s="521">
        <f>'報告書（事業主控）'!AN20</f>
        <v>0</v>
      </c>
      <c r="AO20" s="522"/>
      <c r="AP20" s="522"/>
      <c r="AQ20" s="522"/>
      <c r="AR20" s="522"/>
      <c r="AS20" s="115"/>
      <c r="AV20" s="18">
        <f>IF(OR(O20="",Q20=""),"", IF(O20&lt;20,DATE(O20+118,Q20,IF(S20="",1,S20)),DATE(O20+88,Q20,IF(S20="",1,S20))))</f>
        <v>43069</v>
      </c>
      <c r="AW20" s="19" t="e">
        <f>IF(AV20&lt;=#REF!,"昔",IF(AV20&lt;=#REF!,"上",IF(AV20&lt;=#REF!,"中","下")))</f>
        <v>#REF!</v>
      </c>
      <c r="AX20" s="8" t="e">
        <f>IF(AV20&lt;=#REF!,5,IF(AV20&lt;=#REF!,7,IF(AV20&lt;=#REF!,9,11)))</f>
        <v>#REF!</v>
      </c>
      <c r="AY20" s="66"/>
      <c r="AZ20" s="67"/>
      <c r="BA20" s="68">
        <f t="shared" ref="BA20" si="2">AN20</f>
        <v>0</v>
      </c>
      <c r="BB20" s="67"/>
      <c r="BC20" s="67"/>
      <c r="BE20" s="75">
        <v>5</v>
      </c>
      <c r="BF20" s="63">
        <v>5</v>
      </c>
      <c r="BG20" s="71">
        <f t="shared" si="1"/>
        <v>183</v>
      </c>
      <c r="BH20" s="71">
        <f t="shared" si="1"/>
        <v>199</v>
      </c>
      <c r="BI20" s="64" t="str">
        <f ca="1">IF(COUNTA(INDIRECT(ADDRESS(BG20,2)):INDIRECT(ADDRESS(BH20,2)))&gt;0,COUNTA(INDIRECT(ADDRESS(BG20,2)):INDIRECT(ADDRESS(BH20,2))),"")</f>
        <v/>
      </c>
      <c r="BJ20" s="17"/>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IF(AND(VALUE(概算年度)='報告書（提出用）'!O20,VALUE(概算年度)='報告書（提出用）'!O21),IF('報告書（提出用）'!Q20=1,1,IF('報告書（提出用）'!Q20=2,2,IF('報告書（提出用）'!Q20=3,3))))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95" customHeight="1">
      <c r="B21" s="515"/>
      <c r="C21" s="516"/>
      <c r="D21" s="516"/>
      <c r="E21" s="516"/>
      <c r="F21" s="516"/>
      <c r="G21" s="516"/>
      <c r="H21" s="516"/>
      <c r="I21" s="517"/>
      <c r="J21" s="515"/>
      <c r="K21" s="516"/>
      <c r="L21" s="516"/>
      <c r="M21" s="516"/>
      <c r="N21" s="518"/>
      <c r="O21" s="134">
        <f>'報告書（事業主控）'!O21</f>
        <v>0</v>
      </c>
      <c r="P21" s="100" t="s">
        <v>65</v>
      </c>
      <c r="Q21" s="134">
        <f>'報告書（事業主控）'!Q21</f>
        <v>0</v>
      </c>
      <c r="R21" s="100" t="s">
        <v>93</v>
      </c>
      <c r="S21" s="134">
        <f>'報告書（事業主控）'!S21</f>
        <v>0</v>
      </c>
      <c r="T21" s="511" t="s">
        <v>95</v>
      </c>
      <c r="U21" s="511"/>
      <c r="V21" s="512">
        <f>'報告書（事業主控）'!V21</f>
        <v>0</v>
      </c>
      <c r="W21" s="513"/>
      <c r="X21" s="513"/>
      <c r="Y21" s="514"/>
      <c r="Z21" s="512">
        <f>'報告書（事業主控）'!Z21</f>
        <v>0</v>
      </c>
      <c r="AA21" s="513"/>
      <c r="AB21" s="513"/>
      <c r="AC21" s="513"/>
      <c r="AD21" s="512">
        <f>'報告書（事業主控）'!AD21</f>
        <v>0</v>
      </c>
      <c r="AE21" s="513"/>
      <c r="AF21" s="513"/>
      <c r="AG21" s="513"/>
      <c r="AH21" s="504">
        <f>'報告書（事業主控）'!AH21</f>
        <v>0</v>
      </c>
      <c r="AI21" s="505"/>
      <c r="AJ21" s="505"/>
      <c r="AK21" s="506"/>
      <c r="AL21" s="509"/>
      <c r="AM21" s="510"/>
      <c r="AN21" s="512">
        <f>'報告書（事業主控）'!AN21</f>
        <v>0</v>
      </c>
      <c r="AO21" s="513"/>
      <c r="AP21" s="513"/>
      <c r="AQ21" s="513"/>
      <c r="AR21" s="513"/>
      <c r="AS21" s="114"/>
      <c r="AV21" s="18"/>
      <c r="AW21" s="19"/>
      <c r="AY21" s="95">
        <f>AH21</f>
        <v>0</v>
      </c>
      <c r="AZ21" s="41" t="e">
        <f>IF(AV20&lt;=#REF!,AH21,IF(AND(AV20&gt;=#REF!,AV20&lt;=#REF!),AH21*105/108,AH21))</f>
        <v>#REF!</v>
      </c>
      <c r="BA21" s="40"/>
      <c r="BB21" s="41">
        <f>IF($AL20="賃金で算定",0,INT(AY21*$AL20/100))</f>
        <v>0</v>
      </c>
      <c r="BC21" s="41" t="e">
        <f>IF(AY21=AZ21,BB21,AZ21*$AL20/100)</f>
        <v>#REF!</v>
      </c>
      <c r="BE21" s="75">
        <v>6</v>
      </c>
      <c r="BF21" s="63">
        <v>6</v>
      </c>
      <c r="BG21" s="71">
        <f t="shared" si="1"/>
        <v>224</v>
      </c>
      <c r="BH21" s="71">
        <f t="shared" si="1"/>
        <v>240</v>
      </c>
      <c r="BI21" s="64" t="str">
        <f ca="1">IF(COUNTA(INDIRECT(ADDRESS(BG21,2)):INDIRECT(ADDRESS(BH21,2)))&gt;0,COUNTA(INDIRECT(ADDRESS(BG21,2)):INDIRECT(ADDRESS(BH21,2))),"")</f>
        <v/>
      </c>
      <c r="BJ21" s="17"/>
      <c r="BL21" s="17" t="e">
        <f>IF(AY21=AZ21,0,1)</f>
        <v>#REF!</v>
      </c>
      <c r="BM21" s="17" t="e">
        <f>IF(BL21=1,AL20,"")</f>
        <v>#REF!</v>
      </c>
    </row>
    <row r="22" spans="2:74" ht="18.95" customHeight="1">
      <c r="B22" s="525">
        <f>'報告書（事業主控）'!B22</f>
        <v>0</v>
      </c>
      <c r="C22" s="526"/>
      <c r="D22" s="526"/>
      <c r="E22" s="526"/>
      <c r="F22" s="526"/>
      <c r="G22" s="526"/>
      <c r="H22" s="526"/>
      <c r="I22" s="527"/>
      <c r="J22" s="525">
        <f>'報告書（事業主控）'!J22</f>
        <v>0</v>
      </c>
      <c r="K22" s="526"/>
      <c r="L22" s="526"/>
      <c r="M22" s="526"/>
      <c r="N22" s="528"/>
      <c r="O22" s="135">
        <f>'報告書（事業主控）'!O22</f>
        <v>0</v>
      </c>
      <c r="P22" s="16" t="s">
        <v>65</v>
      </c>
      <c r="Q22" s="135">
        <f>'報告書（事業主控）'!Q22</f>
        <v>0</v>
      </c>
      <c r="R22" s="16" t="s">
        <v>93</v>
      </c>
      <c r="S22" s="135">
        <f>'報告書（事業主控）'!S22</f>
        <v>0</v>
      </c>
      <c r="T22" s="282" t="s">
        <v>94</v>
      </c>
      <c r="U22" s="282"/>
      <c r="V22" s="519">
        <f>'報告書（事業主控）'!V22:X22</f>
        <v>0</v>
      </c>
      <c r="W22" s="520"/>
      <c r="X22" s="520"/>
      <c r="Y22" s="141"/>
      <c r="Z22" s="136"/>
      <c r="AA22" s="137"/>
      <c r="AB22" s="137"/>
      <c r="AC22" s="141"/>
      <c r="AD22" s="136"/>
      <c r="AE22" s="137"/>
      <c r="AF22" s="137"/>
      <c r="AG22" s="141"/>
      <c r="AH22" s="521">
        <f>'報告書（事業主控）'!AH22</f>
        <v>0</v>
      </c>
      <c r="AI22" s="522"/>
      <c r="AJ22" s="522"/>
      <c r="AK22" s="523"/>
      <c r="AL22" s="524">
        <f>'報告書（事業主控）'!AL22</f>
        <v>0</v>
      </c>
      <c r="AM22" s="508"/>
      <c r="AN22" s="521">
        <f>'報告書（事業主控）'!AN22</f>
        <v>0</v>
      </c>
      <c r="AO22" s="522"/>
      <c r="AP22" s="522"/>
      <c r="AQ22" s="522"/>
      <c r="AR22" s="522"/>
      <c r="AS22" s="115"/>
      <c r="AV22" s="18">
        <f>IF(OR(O22="",Q22=""),"", IF(O22&lt;20,DATE(O22+118,Q22,IF(S22="",1,S22)),DATE(O22+88,Q22,IF(S22="",1,S22))))</f>
        <v>43069</v>
      </c>
      <c r="AW22" s="19" t="e">
        <f>IF(AV22&lt;=#REF!,"昔",IF(AV22&lt;=#REF!,"上",IF(AV22&lt;=#REF!,"中","下")))</f>
        <v>#REF!</v>
      </c>
      <c r="AX22" s="8" t="e">
        <f>IF(AV22&lt;=#REF!,5,IF(AV22&lt;=#REF!,7,IF(AV22&lt;=#REF!,9,11)))</f>
        <v>#REF!</v>
      </c>
      <c r="AY22" s="66"/>
      <c r="AZ22" s="67"/>
      <c r="BA22" s="68">
        <f t="shared" ref="BA22" si="3">AN22</f>
        <v>0</v>
      </c>
      <c r="BB22" s="67"/>
      <c r="BC22" s="67"/>
      <c r="BE22" s="75">
        <v>7</v>
      </c>
      <c r="BF22" s="63">
        <v>7</v>
      </c>
      <c r="BG22" s="71">
        <f t="shared" si="1"/>
        <v>265</v>
      </c>
      <c r="BH22" s="71">
        <f t="shared" si="1"/>
        <v>281</v>
      </c>
      <c r="BI22" s="64" t="str">
        <f ca="1">IF(COUNTA(INDIRECT(ADDRESS(BG22,2)):INDIRECT(ADDRESS(BH22,2)))&gt;0,COUNTA(INDIRECT(ADDRESS(BG22,2)):INDIRECT(ADDRESS(BH22,2))),"")</f>
        <v/>
      </c>
      <c r="BJ22" s="17"/>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IF(AND(VALUE(概算年度)='報告書（提出用）'!O22,VALUE(概算年度)='報告書（提出用）'!O23),IF('報告書（提出用）'!Q22=1,1,IF('報告書（提出用）'!Q22=2,2,IF('報告書（提出用）'!Q22=3,3))))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95" customHeight="1">
      <c r="B23" s="515"/>
      <c r="C23" s="516"/>
      <c r="D23" s="516"/>
      <c r="E23" s="516"/>
      <c r="F23" s="516"/>
      <c r="G23" s="516"/>
      <c r="H23" s="516"/>
      <c r="I23" s="517"/>
      <c r="J23" s="515"/>
      <c r="K23" s="516"/>
      <c r="L23" s="516"/>
      <c r="M23" s="516"/>
      <c r="N23" s="518"/>
      <c r="O23" s="134">
        <f>'報告書（事業主控）'!O23</f>
        <v>0</v>
      </c>
      <c r="P23" s="100" t="s">
        <v>65</v>
      </c>
      <c r="Q23" s="134">
        <f>'報告書（事業主控）'!Q23</f>
        <v>0</v>
      </c>
      <c r="R23" s="100" t="s">
        <v>93</v>
      </c>
      <c r="S23" s="134">
        <f>'報告書（事業主控）'!S23</f>
        <v>0</v>
      </c>
      <c r="T23" s="511" t="s">
        <v>95</v>
      </c>
      <c r="U23" s="511"/>
      <c r="V23" s="504">
        <f>'報告書（事業主控）'!V23</f>
        <v>0</v>
      </c>
      <c r="W23" s="505"/>
      <c r="X23" s="505"/>
      <c r="Y23" s="505"/>
      <c r="Z23" s="504">
        <f>'報告書（事業主控）'!Z23</f>
        <v>0</v>
      </c>
      <c r="AA23" s="505"/>
      <c r="AB23" s="505"/>
      <c r="AC23" s="505"/>
      <c r="AD23" s="504">
        <f>'報告書（事業主控）'!AD23</f>
        <v>0</v>
      </c>
      <c r="AE23" s="505"/>
      <c r="AF23" s="505"/>
      <c r="AG23" s="505"/>
      <c r="AH23" s="504">
        <f>'報告書（事業主控）'!AH23</f>
        <v>0</v>
      </c>
      <c r="AI23" s="505"/>
      <c r="AJ23" s="505"/>
      <c r="AK23" s="506"/>
      <c r="AL23" s="509"/>
      <c r="AM23" s="510"/>
      <c r="AN23" s="512">
        <f>'報告書（事業主控）'!AN23</f>
        <v>0</v>
      </c>
      <c r="AO23" s="513"/>
      <c r="AP23" s="513"/>
      <c r="AQ23" s="513"/>
      <c r="AR23" s="513"/>
      <c r="AS23" s="114"/>
      <c r="AV23" s="18"/>
      <c r="AW23" s="19"/>
      <c r="AY23" s="95">
        <f>AH23</f>
        <v>0</v>
      </c>
      <c r="AZ23" s="41" t="e">
        <f>IF(AV22&lt;=#REF!,AH23,IF(AND(AV22&gt;=#REF!,AV22&lt;=#REF!),AH23*105/108,AH23))</f>
        <v>#REF!</v>
      </c>
      <c r="BA23" s="40"/>
      <c r="BB23" s="41">
        <f>IF($AL22="賃金で算定",0,INT(AY23*$AL22/100))</f>
        <v>0</v>
      </c>
      <c r="BC23" s="41" t="e">
        <f>IF(AY23=AZ23,BB23,AZ23*$AL22/100)</f>
        <v>#REF!</v>
      </c>
      <c r="BE23" s="75">
        <v>8</v>
      </c>
      <c r="BF23" s="63">
        <v>8</v>
      </c>
      <c r="BG23" s="71">
        <f t="shared" si="1"/>
        <v>306</v>
      </c>
      <c r="BH23" s="71">
        <f t="shared" si="1"/>
        <v>322</v>
      </c>
      <c r="BI23" s="64" t="str">
        <f ca="1">IF(COUNTA(INDIRECT(ADDRESS(BG23,2)):INDIRECT(ADDRESS(BH23,2)))&gt;0,COUNTA(INDIRECT(ADDRESS(BG23,2)):INDIRECT(ADDRESS(BH23,2))),"")</f>
        <v/>
      </c>
      <c r="BJ23" s="17"/>
      <c r="BL23" s="17" t="e">
        <f>IF(AY23=AZ23,0,1)</f>
        <v>#REF!</v>
      </c>
      <c r="BM23" s="17" t="e">
        <f>IF(BL23=1,AL22,"")</f>
        <v>#REF!</v>
      </c>
    </row>
    <row r="24" spans="2:74" ht="18.95" customHeight="1">
      <c r="B24" s="525">
        <f>'報告書（事業主控）'!B24</f>
        <v>0</v>
      </c>
      <c r="C24" s="526"/>
      <c r="D24" s="526"/>
      <c r="E24" s="526"/>
      <c r="F24" s="526"/>
      <c r="G24" s="526"/>
      <c r="H24" s="526"/>
      <c r="I24" s="527"/>
      <c r="J24" s="525">
        <f>'報告書（事業主控）'!J24</f>
        <v>0</v>
      </c>
      <c r="K24" s="526"/>
      <c r="L24" s="526"/>
      <c r="M24" s="526"/>
      <c r="N24" s="528"/>
      <c r="O24" s="135">
        <f>'報告書（事業主控）'!O24</f>
        <v>0</v>
      </c>
      <c r="P24" s="16" t="s">
        <v>65</v>
      </c>
      <c r="Q24" s="135">
        <f>'報告書（事業主控）'!Q24</f>
        <v>0</v>
      </c>
      <c r="R24" s="16" t="s">
        <v>93</v>
      </c>
      <c r="S24" s="135">
        <f>'報告書（事業主控）'!S24</f>
        <v>0</v>
      </c>
      <c r="T24" s="282" t="s">
        <v>94</v>
      </c>
      <c r="U24" s="282"/>
      <c r="V24" s="519">
        <f>'報告書（事業主控）'!V24:X24</f>
        <v>0</v>
      </c>
      <c r="W24" s="520"/>
      <c r="X24" s="520"/>
      <c r="Y24" s="138"/>
      <c r="Z24" s="139"/>
      <c r="AA24" s="140"/>
      <c r="AB24" s="140"/>
      <c r="AC24" s="138"/>
      <c r="AD24" s="139"/>
      <c r="AE24" s="140"/>
      <c r="AF24" s="140"/>
      <c r="AG24" s="138"/>
      <c r="AH24" s="521">
        <f>'報告書（事業主控）'!AH24</f>
        <v>0</v>
      </c>
      <c r="AI24" s="522"/>
      <c r="AJ24" s="522"/>
      <c r="AK24" s="523"/>
      <c r="AL24" s="524">
        <f>'報告書（事業主控）'!AL24</f>
        <v>0</v>
      </c>
      <c r="AM24" s="508"/>
      <c r="AN24" s="521">
        <f>'報告書（事業主控）'!AN24</f>
        <v>0</v>
      </c>
      <c r="AO24" s="522"/>
      <c r="AP24" s="522"/>
      <c r="AQ24" s="522"/>
      <c r="AR24" s="522"/>
      <c r="AS24" s="115"/>
      <c r="AV24" s="18">
        <f>IF(OR(O24="",Q24=""),"", IF(O24&lt;20,DATE(O24+118,Q24,IF(S24="",1,S24)),DATE(O24+88,Q24,IF(S24="",1,S24))))</f>
        <v>43069</v>
      </c>
      <c r="AW24" s="19" t="e">
        <f>IF(AV24&lt;=#REF!,"昔",IF(AV24&lt;=#REF!,"上",IF(AV24&lt;=#REF!,"中","下")))</f>
        <v>#REF!</v>
      </c>
      <c r="AX24" s="8" t="e">
        <f>IF(AV24&lt;=#REF!,5,IF(AV24&lt;=#REF!,7,IF(AV24&lt;=#REF!,9,11)))</f>
        <v>#REF!</v>
      </c>
      <c r="AY24" s="66"/>
      <c r="AZ24" s="67"/>
      <c r="BA24" s="68">
        <f t="shared" ref="BA24" si="4">AN24</f>
        <v>0</v>
      </c>
      <c r="BB24" s="67"/>
      <c r="BC24" s="67"/>
      <c r="BE24" s="75">
        <v>9</v>
      </c>
      <c r="BF24" s="63">
        <v>9</v>
      </c>
      <c r="BG24" s="71">
        <f t="shared" si="1"/>
        <v>347</v>
      </c>
      <c r="BH24" s="71">
        <f t="shared" si="1"/>
        <v>363</v>
      </c>
      <c r="BI24" s="64" t="str">
        <f ca="1">IF(COUNTA(INDIRECT(ADDRESS(BG24,2)):INDIRECT(ADDRESS(BH24,2)))&gt;0,COUNTA(INDIRECT(ADDRESS(BG24,2)):INDIRECT(ADDRESS(BH24,2))),"")</f>
        <v/>
      </c>
      <c r="BJ24" s="17"/>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IF(AND(VALUE(概算年度)='報告書（提出用）'!O24,VALUE(概算年度)='報告書（提出用）'!O25),IF('報告書（提出用）'!Q24=1,1,IF('報告書（提出用）'!Q24=2,2,IF('報告書（提出用）'!Q24=3,3))))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95" customHeight="1">
      <c r="B25" s="515"/>
      <c r="C25" s="516"/>
      <c r="D25" s="516"/>
      <c r="E25" s="516"/>
      <c r="F25" s="516"/>
      <c r="G25" s="516"/>
      <c r="H25" s="516"/>
      <c r="I25" s="517"/>
      <c r="J25" s="515"/>
      <c r="K25" s="516"/>
      <c r="L25" s="516"/>
      <c r="M25" s="516"/>
      <c r="N25" s="518"/>
      <c r="O25" s="134">
        <f>'報告書（事業主控）'!O25</f>
        <v>0</v>
      </c>
      <c r="P25" s="100" t="s">
        <v>65</v>
      </c>
      <c r="Q25" s="134">
        <f>'報告書（事業主控）'!Q25</f>
        <v>0</v>
      </c>
      <c r="R25" s="100" t="s">
        <v>93</v>
      </c>
      <c r="S25" s="134">
        <f>'報告書（事業主控）'!S25</f>
        <v>0</v>
      </c>
      <c r="T25" s="511" t="s">
        <v>95</v>
      </c>
      <c r="U25" s="511"/>
      <c r="V25" s="504">
        <f>'報告書（事業主控）'!V25</f>
        <v>0</v>
      </c>
      <c r="W25" s="505"/>
      <c r="X25" s="505"/>
      <c r="Y25" s="505"/>
      <c r="Z25" s="504">
        <f>'報告書（事業主控）'!Z25</f>
        <v>0</v>
      </c>
      <c r="AA25" s="505"/>
      <c r="AB25" s="505"/>
      <c r="AC25" s="505"/>
      <c r="AD25" s="504">
        <f>'報告書（事業主控）'!AD25</f>
        <v>0</v>
      </c>
      <c r="AE25" s="505"/>
      <c r="AF25" s="505"/>
      <c r="AG25" s="505"/>
      <c r="AH25" s="504">
        <f>'報告書（事業主控）'!AH25</f>
        <v>0</v>
      </c>
      <c r="AI25" s="505"/>
      <c r="AJ25" s="505"/>
      <c r="AK25" s="506"/>
      <c r="AL25" s="509"/>
      <c r="AM25" s="510"/>
      <c r="AN25" s="512">
        <f>'報告書（事業主控）'!AN25</f>
        <v>0</v>
      </c>
      <c r="AO25" s="513"/>
      <c r="AP25" s="513"/>
      <c r="AQ25" s="513"/>
      <c r="AR25" s="513"/>
      <c r="AS25" s="114"/>
      <c r="AV25" s="19"/>
      <c r="AW25" s="19"/>
      <c r="AY25" s="95">
        <f>AH25</f>
        <v>0</v>
      </c>
      <c r="AZ25" s="41" t="e">
        <f>IF(AV24&lt;=#REF!,AH25,IF(AND(AV24&gt;=#REF!,AV24&lt;=#REF!),AH25*105/108,AH25))</f>
        <v>#REF!</v>
      </c>
      <c r="BA25" s="40"/>
      <c r="BB25" s="41">
        <f>IF($AL24="賃金で算定",0,INT(AY25*$AL24/100))</f>
        <v>0</v>
      </c>
      <c r="BC25" s="41" t="e">
        <f>IF(AY25=AZ25,BB25,AZ25*$AL24/100)</f>
        <v>#REF!</v>
      </c>
      <c r="BE25" s="75">
        <v>10</v>
      </c>
      <c r="BF25" s="63">
        <v>10</v>
      </c>
      <c r="BG25" s="71">
        <f t="shared" si="1"/>
        <v>388</v>
      </c>
      <c r="BH25" s="71">
        <f t="shared" si="1"/>
        <v>404</v>
      </c>
      <c r="BI25" s="64" t="str">
        <f ca="1">IF(COUNTA(INDIRECT(ADDRESS(BG25,2)):INDIRECT(ADDRESS(BH25,2)))&gt;0,COUNTA(INDIRECT(ADDRESS(BG25,2)):INDIRECT(ADDRESS(BH25,2))),"")</f>
        <v/>
      </c>
      <c r="BJ25" s="17"/>
      <c r="BL25" s="17" t="e">
        <f>IF(AY25=AZ25,0,1)</f>
        <v>#REF!</v>
      </c>
      <c r="BM25" s="17" t="e">
        <f>IF(BL25=1,AL24,"")</f>
        <v>#REF!</v>
      </c>
    </row>
    <row r="26" spans="2:74" ht="17.100000000000001" customHeight="1">
      <c r="B26" s="239" t="s">
        <v>66</v>
      </c>
      <c r="C26" s="240"/>
      <c r="D26" s="240"/>
      <c r="E26" s="241"/>
      <c r="F26" s="459">
        <f>'報告書（事業主控）'!F26</f>
        <v>0</v>
      </c>
      <c r="G26" s="249"/>
      <c r="H26" s="249"/>
      <c r="I26" s="249"/>
      <c r="J26" s="249"/>
      <c r="K26" s="249"/>
      <c r="L26" s="249"/>
      <c r="M26" s="249"/>
      <c r="N26" s="250"/>
      <c r="O26" s="239" t="s">
        <v>67</v>
      </c>
      <c r="P26" s="240"/>
      <c r="Q26" s="240"/>
      <c r="R26" s="240"/>
      <c r="S26" s="240"/>
      <c r="T26" s="240"/>
      <c r="U26" s="241"/>
      <c r="V26" s="257"/>
      <c r="W26" s="258"/>
      <c r="X26" s="258"/>
      <c r="Y26" s="259"/>
      <c r="Z26" s="126"/>
      <c r="AA26" s="127"/>
      <c r="AB26" s="127"/>
      <c r="AC26" s="128"/>
      <c r="AD26" s="126"/>
      <c r="AE26" s="127"/>
      <c r="AF26" s="127"/>
      <c r="AG26" s="128"/>
      <c r="AH26" s="257"/>
      <c r="AI26" s="258"/>
      <c r="AJ26" s="258"/>
      <c r="AK26" s="259"/>
      <c r="AL26" s="574"/>
      <c r="AM26" s="575"/>
      <c r="AN26" s="257"/>
      <c r="AO26" s="258"/>
      <c r="AP26" s="258"/>
      <c r="AQ26" s="258"/>
      <c r="AR26" s="258"/>
      <c r="AS26" s="111"/>
      <c r="AV26" s="17"/>
      <c r="AW26" s="17"/>
      <c r="AY26" s="66"/>
      <c r="AZ26" s="76"/>
      <c r="BA26" s="77">
        <f>BA16+BA18+BA20+BA22+BA24</f>
        <v>0</v>
      </c>
      <c r="BB26" s="68">
        <f>BB17+BB19+BB21+BB23+BB25</f>
        <v>0</v>
      </c>
      <c r="BC26" s="68">
        <f>SUMIF(BL17:BL25,0,BC17:BC25)+ROUNDDOWN(ROUNDDOWN(BL26*105/108,0)*BM26/100,0)</f>
        <v>0</v>
      </c>
      <c r="BE26" s="75">
        <v>11</v>
      </c>
      <c r="BF26" s="63">
        <v>11</v>
      </c>
      <c r="BG26" s="71">
        <f t="shared" si="1"/>
        <v>429</v>
      </c>
      <c r="BH26" s="71">
        <f t="shared" si="1"/>
        <v>445</v>
      </c>
      <c r="BI26" s="64" t="str">
        <f ca="1">IF(COUNTA(INDIRECT(ADDRESS(BG26,2)):INDIRECT(ADDRESS(BH26,2)))&gt;0,COUNTA(INDIRECT(ADDRESS(BG26,2)):INDIRECT(ADDRESS(BH26,2))),"")</f>
        <v/>
      </c>
      <c r="BJ26" s="17"/>
      <c r="BL26" s="17">
        <f>SUMIF(BL17:BL25,1,AH17:AK25)</f>
        <v>0</v>
      </c>
      <c r="BM26" s="17">
        <f>IF(COUNT(BM17:BM25)=0,0,SUM(BM17:BM25)/COUNT(BM17:BM25))</f>
        <v>0</v>
      </c>
    </row>
    <row r="27" spans="2:74" ht="17.100000000000001" customHeight="1" thickBot="1">
      <c r="B27" s="242"/>
      <c r="C27" s="243"/>
      <c r="D27" s="243"/>
      <c r="E27" s="244"/>
      <c r="F27" s="460"/>
      <c r="G27" s="252"/>
      <c r="H27" s="252"/>
      <c r="I27" s="252"/>
      <c r="J27" s="252"/>
      <c r="K27" s="252"/>
      <c r="L27" s="252"/>
      <c r="M27" s="252"/>
      <c r="N27" s="253"/>
      <c r="O27" s="242"/>
      <c r="P27" s="243"/>
      <c r="Q27" s="243"/>
      <c r="R27" s="243"/>
      <c r="S27" s="243"/>
      <c r="T27" s="243"/>
      <c r="U27" s="244"/>
      <c r="V27" s="260">
        <f>'報告書（事業主控）'!V27</f>
        <v>0</v>
      </c>
      <c r="W27" s="261"/>
      <c r="X27" s="261"/>
      <c r="Y27" s="262"/>
      <c r="Z27" s="260">
        <f>'報告書（事業主控）'!Z27</f>
        <v>0</v>
      </c>
      <c r="AA27" s="261"/>
      <c r="AB27" s="261"/>
      <c r="AC27" s="262"/>
      <c r="AD27" s="260">
        <f>'報告書（事業主控）'!AD27</f>
        <v>0</v>
      </c>
      <c r="AE27" s="261"/>
      <c r="AF27" s="261"/>
      <c r="AG27" s="262"/>
      <c r="AH27" s="260">
        <f>'報告書（事業主控）'!AH27</f>
        <v>0</v>
      </c>
      <c r="AI27" s="261"/>
      <c r="AJ27" s="261"/>
      <c r="AK27" s="262"/>
      <c r="AL27" s="576"/>
      <c r="AM27" s="476"/>
      <c r="AN27" s="260">
        <f>'報告書（事業主控）'!AN27</f>
        <v>0</v>
      </c>
      <c r="AO27" s="261"/>
      <c r="AP27" s="261"/>
      <c r="AQ27" s="261"/>
      <c r="AR27" s="261"/>
      <c r="AS27" s="123"/>
      <c r="AV27" s="17"/>
      <c r="AW27" s="17"/>
      <c r="AY27" s="78">
        <f>AY17+AY19+AY21+AY23+AY25</f>
        <v>0</v>
      </c>
      <c r="AZ27" s="79"/>
      <c r="BA27" s="79"/>
      <c r="BB27" s="80">
        <f>BB26</f>
        <v>0</v>
      </c>
      <c r="BC27" s="81"/>
      <c r="BE27" s="82">
        <v>12</v>
      </c>
      <c r="BF27" s="63">
        <v>12</v>
      </c>
      <c r="BG27" s="71">
        <f>BG26+$BJ$14</f>
        <v>470</v>
      </c>
      <c r="BH27" s="71">
        <f>BH26+$BJ$14</f>
        <v>486</v>
      </c>
      <c r="BI27" s="64" t="str">
        <f ca="1">IF(COUNTA(INDIRECT(ADDRESS(BG27,2)):INDIRECT(ADDRESS(BH27,2)))&gt;0,COUNTA(INDIRECT(ADDRESS(BG27,2)):INDIRECT(ADDRESS(BH27,2))),"")</f>
        <v/>
      </c>
      <c r="BJ27" s="17"/>
    </row>
    <row r="28" spans="2:74" ht="17.100000000000001" customHeight="1">
      <c r="B28" s="245"/>
      <c r="C28" s="246"/>
      <c r="D28" s="246"/>
      <c r="E28" s="247"/>
      <c r="F28" s="255"/>
      <c r="G28" s="255"/>
      <c r="H28" s="255"/>
      <c r="I28" s="255"/>
      <c r="J28" s="255"/>
      <c r="K28" s="255"/>
      <c r="L28" s="255"/>
      <c r="M28" s="255"/>
      <c r="N28" s="256"/>
      <c r="O28" s="245"/>
      <c r="P28" s="246"/>
      <c r="Q28" s="246"/>
      <c r="R28" s="246"/>
      <c r="S28" s="246"/>
      <c r="T28" s="246"/>
      <c r="U28" s="247"/>
      <c r="V28" s="532"/>
      <c r="W28" s="533"/>
      <c r="X28" s="533"/>
      <c r="Y28" s="477"/>
      <c r="Z28" s="112"/>
      <c r="AA28" s="113"/>
      <c r="AB28" s="113"/>
      <c r="AC28" s="116"/>
      <c r="AD28" s="112"/>
      <c r="AE28" s="113"/>
      <c r="AF28" s="113"/>
      <c r="AG28" s="116"/>
      <c r="AH28" s="112"/>
      <c r="AI28" s="113"/>
      <c r="AJ28" s="113"/>
      <c r="AK28" s="116"/>
      <c r="AL28" s="532"/>
      <c r="AM28" s="477"/>
      <c r="AN28" s="112"/>
      <c r="AO28" s="113"/>
      <c r="AP28" s="113"/>
      <c r="AQ28" s="113"/>
      <c r="AR28" s="113"/>
      <c r="AS28" s="116"/>
      <c r="AU28" s="30"/>
      <c r="AV28" s="17"/>
      <c r="AW28" s="17"/>
      <c r="AY28" s="96"/>
      <c r="AZ28" s="43" t="e">
        <f>IF(AZ17+AZ19+AZ21+AZ23+AZ25=AY27,0,ROUNDDOWN(AZ17+AZ19+AZ21+AZ23+AZ25,0))</f>
        <v>#REF!</v>
      </c>
      <c r="BA28" s="42"/>
      <c r="BB28" s="42"/>
      <c r="BC28" s="43">
        <f>IF(BC26=BB27,0,BC26)</f>
        <v>0</v>
      </c>
      <c r="BF28" s="63">
        <v>13</v>
      </c>
      <c r="BG28" s="71">
        <f t="shared" si="1"/>
        <v>511</v>
      </c>
      <c r="BH28" s="71">
        <f t="shared" si="1"/>
        <v>527</v>
      </c>
      <c r="BI28" s="64" t="str">
        <f ca="1">IF(COUNTA(INDIRECT(ADDRESS(BG28,2)):INDIRECT(ADDRESS(BH28,2)))&gt;0,COUNTA(INDIRECT(ADDRESS(BG28,2)):INDIRECT(ADDRESS(BH28,2))),"")</f>
        <v/>
      </c>
      <c r="BJ28" s="17"/>
    </row>
    <row r="29" spans="2:74" ht="15.75" customHeight="1">
      <c r="D29" s="2" t="s">
        <v>68</v>
      </c>
      <c r="AD29" s="1" t="str">
        <f>IF(AND($F26="",$V26+$V27&gt;0),"事業の種類を選択してください。","")</f>
        <v/>
      </c>
      <c r="AN29" s="462">
        <f>IF(AN26=0,0,AN26+IF(AN28=0,AN27,AN28))</f>
        <v>0</v>
      </c>
      <c r="AO29" s="462"/>
      <c r="AP29" s="462"/>
      <c r="AQ29" s="462"/>
      <c r="AR29" s="462"/>
      <c r="BF29" s="63">
        <v>14</v>
      </c>
      <c r="BG29" s="71">
        <f t="shared" si="1"/>
        <v>552</v>
      </c>
      <c r="BH29" s="71">
        <f t="shared" si="1"/>
        <v>568</v>
      </c>
      <c r="BI29" s="64" t="str">
        <f ca="1">IF(COUNTA(INDIRECT(ADDRESS(BG29,2)):INDIRECT(ADDRESS(BH29,2)))&gt;0,COUNTA(INDIRECT(ADDRESS(BG29,2)):INDIRECT(ADDRESS(BH29,2))),"")</f>
        <v/>
      </c>
      <c r="BJ29" s="17"/>
    </row>
    <row r="30" spans="2:74" ht="15" customHeight="1">
      <c r="AG30" s="8"/>
      <c r="AI30" s="9" t="s">
        <v>69</v>
      </c>
      <c r="AJ30" s="531">
        <f>'報告書（事業主控）'!AJ30</f>
        <v>0</v>
      </c>
      <c r="AK30" s="531"/>
      <c r="AL30" s="531"/>
      <c r="AM30" s="282" t="s">
        <v>74</v>
      </c>
      <c r="AN30" s="282"/>
      <c r="AO30" s="577">
        <f>'報告書（事業主控）'!AO30</f>
        <v>0</v>
      </c>
      <c r="AP30" s="577"/>
      <c r="AQ30" s="577"/>
      <c r="AR30" s="90"/>
      <c r="AS30" s="16" t="s">
        <v>71</v>
      </c>
      <c r="AV30" s="18"/>
      <c r="BF30" s="63">
        <v>15</v>
      </c>
      <c r="BG30" s="71">
        <f t="shared" si="1"/>
        <v>593</v>
      </c>
      <c r="BH30" s="71">
        <f t="shared" si="1"/>
        <v>609</v>
      </c>
      <c r="BI30" s="64" t="str">
        <f ca="1">IF(COUNTA(INDIRECT(ADDRESS(BG30,2)):INDIRECT(ADDRESS(BH30,2)))&gt;0,COUNTA(INDIRECT(ADDRESS(BG30,2)):INDIRECT(ADDRESS(BH30,2))),"")</f>
        <v/>
      </c>
      <c r="BJ30" s="17"/>
    </row>
    <row r="31" spans="2:74" ht="15" customHeight="1">
      <c r="D31" s="381" t="s">
        <v>282</v>
      </c>
      <c r="E31" s="381"/>
      <c r="F31" s="97" t="s">
        <v>60</v>
      </c>
      <c r="G31" s="381">
        <f>'報告書（事業主控）'!G31</f>
        <v>0</v>
      </c>
      <c r="H31" s="381"/>
      <c r="I31" s="97" t="s">
        <v>61</v>
      </c>
      <c r="J31" s="381">
        <f>'報告書（事業主控）'!J31</f>
        <v>0</v>
      </c>
      <c r="K31" s="381"/>
      <c r="L31" s="97" t="s">
        <v>72</v>
      </c>
      <c r="AG31" s="10"/>
      <c r="AI31" s="9" t="s">
        <v>73</v>
      </c>
      <c r="AJ31" s="529">
        <f>'報告書（事業主控）'!AJ31</f>
        <v>0</v>
      </c>
      <c r="AK31" s="530"/>
      <c r="AL31" s="16" t="s">
        <v>74</v>
      </c>
      <c r="AM31" s="531">
        <f>'報告書（事業主控）'!AM31</f>
        <v>0</v>
      </c>
      <c r="AN31" s="531"/>
      <c r="AO31" s="16" t="s">
        <v>74</v>
      </c>
      <c r="AP31" s="577">
        <f>'報告書（事業主控）'!AP31</f>
        <v>0</v>
      </c>
      <c r="AQ31" s="577"/>
      <c r="AR31" s="90"/>
      <c r="AS31" s="16" t="s">
        <v>71</v>
      </c>
      <c r="BF31" s="63">
        <v>16</v>
      </c>
      <c r="BG31" s="71">
        <f t="shared" si="1"/>
        <v>634</v>
      </c>
      <c r="BH31" s="71">
        <f t="shared" si="1"/>
        <v>650</v>
      </c>
      <c r="BI31" s="64" t="str">
        <f ca="1">IF(COUNTA(INDIRECT(ADDRESS(BG31,2)):INDIRECT(ADDRESS(BH31,2)))&gt;0,COUNTA(INDIRECT(ADDRESS(BG31,2)):INDIRECT(ADDRESS(BH31,2))),"")</f>
        <v/>
      </c>
      <c r="BJ31" s="17"/>
    </row>
    <row r="32" spans="2:74" ht="24" customHeight="1">
      <c r="D32" s="8"/>
      <c r="E32" s="8"/>
      <c r="F32" s="8"/>
      <c r="G32" s="8"/>
      <c r="AA32" s="391" t="s">
        <v>75</v>
      </c>
      <c r="AB32" s="391"/>
      <c r="AC32" s="534">
        <f>'報告書（事業主控）'!AC32</f>
        <v>0</v>
      </c>
      <c r="AD32" s="534"/>
      <c r="AE32" s="534"/>
      <c r="AF32" s="534"/>
      <c r="AG32" s="534"/>
      <c r="AH32" s="534"/>
      <c r="AI32" s="534"/>
      <c r="AJ32" s="534"/>
      <c r="AK32" s="534"/>
      <c r="AL32" s="534"/>
      <c r="AM32" s="534"/>
      <c r="AN32" s="534"/>
      <c r="AO32" s="534"/>
      <c r="AP32" s="534"/>
      <c r="AQ32" s="534"/>
      <c r="AR32" s="534"/>
      <c r="AS32" s="534"/>
      <c r="BF32" s="63">
        <v>17</v>
      </c>
      <c r="BG32" s="71">
        <f t="shared" si="1"/>
        <v>675</v>
      </c>
      <c r="BH32" s="71">
        <f t="shared" si="1"/>
        <v>691</v>
      </c>
      <c r="BI32" s="64" t="str">
        <f ca="1">IF(COUNTA(INDIRECT(ADDRESS(BG32,2)):INDIRECT(ADDRESS(BH32,2)))&gt;0,COUNTA(INDIRECT(ADDRESS(BG32,2)):INDIRECT(ADDRESS(BH32,2))),"")</f>
        <v/>
      </c>
      <c r="BJ32" s="17"/>
    </row>
    <row r="33" spans="2:62" ht="18.600000000000001" customHeight="1">
      <c r="D33" s="8"/>
      <c r="E33" s="8"/>
      <c r="F33" s="8"/>
      <c r="G33" s="8"/>
      <c r="H33" s="3"/>
      <c r="X33" s="393" t="s">
        <v>76</v>
      </c>
      <c r="Y33" s="393"/>
      <c r="Z33" s="393"/>
      <c r="AA33" s="2"/>
      <c r="AB33" s="2"/>
      <c r="AC33" s="535">
        <f>'報告書（事業主控）'!AC33</f>
        <v>0</v>
      </c>
      <c r="AD33" s="535"/>
      <c r="AE33" s="535"/>
      <c r="AF33" s="535"/>
      <c r="AG33" s="535"/>
      <c r="AH33" s="535"/>
      <c r="AI33" s="535"/>
      <c r="AJ33" s="535"/>
      <c r="AK33" s="535"/>
      <c r="AL33" s="535"/>
      <c r="AM33" s="535"/>
      <c r="AN33" s="535"/>
      <c r="AS33" s="23"/>
      <c r="BF33" s="63">
        <v>18</v>
      </c>
      <c r="BG33" s="71">
        <f t="shared" si="1"/>
        <v>716</v>
      </c>
      <c r="BH33" s="71">
        <f t="shared" si="1"/>
        <v>732</v>
      </c>
      <c r="BI33" s="64" t="str">
        <f ca="1">IF(COUNTA(INDIRECT(ADDRESS(BG33,2)):INDIRECT(ADDRESS(BH33,2)))&gt;0,COUNTA(INDIRECT(ADDRESS(BG33,2)):INDIRECT(ADDRESS(BH33,2))),"")</f>
        <v/>
      </c>
      <c r="BJ33" s="17"/>
    </row>
    <row r="34" spans="2:62" ht="18.600000000000001" customHeight="1">
      <c r="D34" s="381" t="s">
        <v>163</v>
      </c>
      <c r="E34" s="381"/>
      <c r="F34" s="381"/>
      <c r="G34" s="381"/>
      <c r="H34" s="97" t="s">
        <v>77</v>
      </c>
      <c r="I34" s="97"/>
      <c r="J34" s="97"/>
      <c r="K34" s="97"/>
      <c r="L34" s="97"/>
      <c r="M34" s="97"/>
      <c r="N34" s="97"/>
      <c r="O34" s="97"/>
      <c r="P34" s="97"/>
      <c r="Q34" s="97"/>
      <c r="R34" s="98"/>
      <c r="S34" s="97"/>
      <c r="Y34" s="8"/>
      <c r="Z34" s="8"/>
      <c r="AA34" s="391" t="s">
        <v>78</v>
      </c>
      <c r="AB34" s="391"/>
      <c r="AC34" s="536">
        <f>'報告書（事業主控）'!AC34</f>
        <v>0</v>
      </c>
      <c r="AD34" s="536"/>
      <c r="AE34" s="536"/>
      <c r="AF34" s="536"/>
      <c r="AG34" s="536"/>
      <c r="AH34" s="536"/>
      <c r="AI34" s="536"/>
      <c r="AJ34" s="536"/>
      <c r="AK34" s="536"/>
      <c r="AL34" s="536"/>
      <c r="AM34" s="536"/>
      <c r="AN34" s="536"/>
      <c r="AO34" s="99"/>
      <c r="AP34" s="99"/>
      <c r="AQ34" s="99"/>
      <c r="AR34" s="99"/>
      <c r="AS34" s="100"/>
      <c r="BF34" s="63">
        <v>19</v>
      </c>
      <c r="BG34" s="71">
        <f t="shared" ref="BG34:BH45" si="5">BG33+$BJ$14</f>
        <v>757</v>
      </c>
      <c r="BH34" s="71">
        <f t="shared" si="5"/>
        <v>773</v>
      </c>
      <c r="BI34" s="64" t="str">
        <f ca="1">IF(COUNTA(INDIRECT(ADDRESS(BG34,2)):INDIRECT(ADDRESS(BH34,2)))&gt;0,COUNTA(INDIRECT(ADDRESS(BG34,2)):INDIRECT(ADDRESS(BH34,2))),"")</f>
        <v/>
      </c>
      <c r="BJ34" s="17"/>
    </row>
    <row r="35" spans="2:62" ht="15" customHeight="1">
      <c r="AC35" s="2"/>
      <c r="AD35" s="3" t="s">
        <v>79</v>
      </c>
      <c r="BF35" s="63">
        <v>20</v>
      </c>
      <c r="BG35" s="71">
        <f t="shared" si="5"/>
        <v>798</v>
      </c>
      <c r="BH35" s="71">
        <f t="shared" si="5"/>
        <v>814</v>
      </c>
      <c r="BI35" s="64" t="str">
        <f ca="1">IF(COUNTA(INDIRECT(ADDRESS(BG35,2)):INDIRECT(ADDRESS(BH35,2)))&gt;0,COUNTA(INDIRECT(ADDRESS(BG35,2)):INDIRECT(ADDRESS(BH35,2))),"")</f>
        <v/>
      </c>
      <c r="BJ35" s="17"/>
    </row>
    <row r="36" spans="2:62" ht="16.149999999999999" customHeight="1">
      <c r="D36" s="11" t="s">
        <v>80</v>
      </c>
      <c r="E36" s="11"/>
      <c r="F36" s="2"/>
      <c r="G36" s="2"/>
      <c r="H36" s="2"/>
      <c r="I36" s="2"/>
      <c r="J36" s="2"/>
      <c r="K36" s="2"/>
      <c r="L36" s="2"/>
      <c r="M36" s="2"/>
      <c r="N36" s="2"/>
      <c r="O36" s="2"/>
      <c r="P36" s="2"/>
      <c r="Q36" s="2"/>
      <c r="R36" s="2"/>
      <c r="S36" s="2"/>
      <c r="T36" s="2"/>
      <c r="U36" s="2"/>
      <c r="V36" s="2"/>
      <c r="W36" s="2"/>
      <c r="X36" s="2"/>
      <c r="AA36" s="395" t="s">
        <v>81</v>
      </c>
      <c r="AB36" s="396"/>
      <c r="AC36" s="401" t="s">
        <v>82</v>
      </c>
      <c r="AD36" s="402"/>
      <c r="AE36" s="402"/>
      <c r="AF36" s="402"/>
      <c r="AG36" s="402"/>
      <c r="AH36" s="403"/>
      <c r="AI36" s="12"/>
      <c r="AJ36" s="407" t="s">
        <v>83</v>
      </c>
      <c r="AK36" s="407"/>
      <c r="AL36" s="407"/>
      <c r="AM36" s="407"/>
      <c r="AN36" s="407"/>
      <c r="AO36" s="15"/>
      <c r="AP36" s="409" t="s">
        <v>84</v>
      </c>
      <c r="AQ36" s="410"/>
      <c r="AR36" s="410"/>
      <c r="AS36" s="411"/>
      <c r="BF36" s="63">
        <v>21</v>
      </c>
      <c r="BG36" s="71">
        <f t="shared" si="5"/>
        <v>839</v>
      </c>
      <c r="BH36" s="71">
        <f t="shared" si="5"/>
        <v>855</v>
      </c>
      <c r="BI36" s="64" t="str">
        <f ca="1">IF(COUNTA(INDIRECT(ADDRESS(BG36,2)):INDIRECT(ADDRESS(BH36,2)))&gt;0,COUNTA(INDIRECT(ADDRESS(BG36,2)):INDIRECT(ADDRESS(BH36,2))),"")</f>
        <v/>
      </c>
      <c r="BJ36" s="17"/>
    </row>
    <row r="37" spans="2:62" ht="16.149999999999999" customHeight="1">
      <c r="D37" s="57" t="s">
        <v>85</v>
      </c>
      <c r="E37" s="11"/>
      <c r="F37" s="2"/>
      <c r="G37" s="2"/>
      <c r="H37" s="2"/>
      <c r="I37" s="2"/>
      <c r="J37" s="2"/>
      <c r="K37" s="2"/>
      <c r="L37" s="2"/>
      <c r="M37" s="2"/>
      <c r="N37" s="2"/>
      <c r="O37" s="2"/>
      <c r="P37" s="2"/>
      <c r="Q37" s="2"/>
      <c r="R37" s="2"/>
      <c r="S37" s="2"/>
      <c r="T37" s="2"/>
      <c r="U37" s="2"/>
      <c r="V37" s="2"/>
      <c r="W37" s="2"/>
      <c r="X37" s="2"/>
      <c r="AA37" s="397"/>
      <c r="AB37" s="398"/>
      <c r="AC37" s="404"/>
      <c r="AD37" s="405"/>
      <c r="AE37" s="405"/>
      <c r="AF37" s="405"/>
      <c r="AG37" s="405"/>
      <c r="AH37" s="406"/>
      <c r="AI37" s="3"/>
      <c r="AJ37" s="408"/>
      <c r="AK37" s="408"/>
      <c r="AL37" s="408"/>
      <c r="AM37" s="408"/>
      <c r="AN37" s="408"/>
      <c r="AO37" s="14"/>
      <c r="AP37" s="412"/>
      <c r="AQ37" s="413"/>
      <c r="AR37" s="413"/>
      <c r="AS37" s="414"/>
      <c r="BF37" s="63">
        <v>22</v>
      </c>
      <c r="BG37" s="71">
        <f t="shared" si="5"/>
        <v>880</v>
      </c>
      <c r="BH37" s="71">
        <f t="shared" si="5"/>
        <v>896</v>
      </c>
      <c r="BI37" s="64" t="str">
        <f ca="1">IF(COUNTA(INDIRECT(ADDRESS(BG37,2)):INDIRECT(ADDRESS(BH37,2)))&gt;0,COUNTA(INDIRECT(ADDRESS(BG37,2)):INDIRECT(ADDRESS(BH37,2))),"")</f>
        <v/>
      </c>
      <c r="BJ37" s="17"/>
    </row>
    <row r="38" spans="2:62" ht="16.149999999999999" customHeight="1">
      <c r="D38" s="11" t="s">
        <v>86</v>
      </c>
      <c r="E38" s="11"/>
      <c r="F38" s="2"/>
      <c r="G38" s="2"/>
      <c r="H38" s="2"/>
      <c r="I38" s="2"/>
      <c r="J38" s="2"/>
      <c r="K38" s="2"/>
      <c r="L38" s="2"/>
      <c r="M38" s="2"/>
      <c r="N38" s="2"/>
      <c r="O38" s="2"/>
      <c r="P38" s="2"/>
      <c r="Q38" s="2"/>
      <c r="R38" s="2"/>
      <c r="S38" s="2"/>
      <c r="T38" s="2"/>
      <c r="U38" s="2"/>
      <c r="V38" s="2"/>
      <c r="W38" s="2"/>
      <c r="X38" s="2"/>
      <c r="AA38" s="397"/>
      <c r="AB38" s="398"/>
      <c r="AC38" s="464"/>
      <c r="AD38" s="465"/>
      <c r="AE38" s="465"/>
      <c r="AF38" s="465"/>
      <c r="AG38" s="465"/>
      <c r="AH38" s="466"/>
      <c r="AI38" s="470"/>
      <c r="AJ38" s="471"/>
      <c r="AK38" s="471"/>
      <c r="AL38" s="471"/>
      <c r="AM38" s="471"/>
      <c r="AN38" s="471"/>
      <c r="AO38" s="472"/>
      <c r="AP38" s="415"/>
      <c r="AQ38" s="416"/>
      <c r="AR38" s="416"/>
      <c r="AS38" s="417"/>
      <c r="BF38" s="63">
        <v>23</v>
      </c>
      <c r="BG38" s="71">
        <f t="shared" si="5"/>
        <v>921</v>
      </c>
      <c r="BH38" s="71">
        <f t="shared" si="5"/>
        <v>937</v>
      </c>
      <c r="BI38" s="64" t="str">
        <f ca="1">IF(COUNTA(INDIRECT(ADDRESS(BG38,2)):INDIRECT(ADDRESS(BH38,2)))&gt;0,COUNTA(INDIRECT(ADDRESS(BG38,2)):INDIRECT(ADDRESS(BH38,2))),"")</f>
        <v/>
      </c>
      <c r="BJ38" s="17"/>
    </row>
    <row r="39" spans="2:62" ht="16.149999999999999" customHeight="1">
      <c r="D39" s="13"/>
      <c r="E39" s="11"/>
      <c r="F39" s="2"/>
      <c r="G39" s="2"/>
      <c r="H39" s="2"/>
      <c r="I39" s="2"/>
      <c r="J39" s="2"/>
      <c r="K39" s="2"/>
      <c r="L39" s="2"/>
      <c r="M39" s="2"/>
      <c r="N39" s="2"/>
      <c r="O39" s="2"/>
      <c r="P39" s="2"/>
      <c r="Q39" s="2"/>
      <c r="R39" s="2"/>
      <c r="S39" s="2"/>
      <c r="T39" s="2"/>
      <c r="U39" s="2"/>
      <c r="V39" s="2"/>
      <c r="W39" s="2"/>
      <c r="X39" s="2"/>
      <c r="AA39" s="399"/>
      <c r="AB39" s="400"/>
      <c r="AC39" s="467"/>
      <c r="AD39" s="468"/>
      <c r="AE39" s="468"/>
      <c r="AF39" s="468"/>
      <c r="AG39" s="468"/>
      <c r="AH39" s="469"/>
      <c r="AI39" s="473"/>
      <c r="AJ39" s="474"/>
      <c r="AK39" s="474"/>
      <c r="AL39" s="474"/>
      <c r="AM39" s="474"/>
      <c r="AN39" s="474"/>
      <c r="AO39" s="475"/>
      <c r="AP39" s="418"/>
      <c r="AQ39" s="419"/>
      <c r="AR39" s="419"/>
      <c r="AS39" s="420"/>
      <c r="BF39" s="63">
        <v>24</v>
      </c>
      <c r="BG39" s="71">
        <f t="shared" si="5"/>
        <v>962</v>
      </c>
      <c r="BH39" s="71">
        <f t="shared" si="5"/>
        <v>978</v>
      </c>
      <c r="BI39" s="64" t="str">
        <f ca="1">IF(COUNTA(INDIRECT(ADDRESS(BG39,2)):INDIRECT(ADDRESS(BH39,2)))&gt;0,COUNTA(INDIRECT(ADDRESS(BG39,2)):INDIRECT(ADDRESS(BH39,2))),"")</f>
        <v/>
      </c>
      <c r="BJ39" s="17"/>
    </row>
    <row r="40" spans="2:62" ht="9" customHeight="1">
      <c r="D40" s="13"/>
      <c r="E40" s="11"/>
      <c r="F40" s="2"/>
      <c r="G40" s="2"/>
      <c r="H40" s="2"/>
      <c r="I40" s="2"/>
      <c r="J40" s="2"/>
      <c r="K40" s="2"/>
      <c r="L40" s="2"/>
      <c r="M40" s="2"/>
      <c r="N40" s="2"/>
      <c r="O40" s="2"/>
      <c r="P40" s="2"/>
      <c r="Q40" s="2"/>
      <c r="R40" s="2"/>
      <c r="S40" s="2"/>
      <c r="T40" s="2"/>
      <c r="U40" s="2"/>
      <c r="V40" s="2"/>
      <c r="W40" s="2"/>
      <c r="X40" s="2"/>
      <c r="AA40" s="24"/>
      <c r="AB40" s="24"/>
      <c r="AC40" s="44"/>
      <c r="AD40" s="44"/>
      <c r="AE40" s="44"/>
      <c r="AF40" s="44"/>
      <c r="AG40" s="44"/>
      <c r="AH40" s="44"/>
      <c r="AI40" s="44"/>
      <c r="AJ40" s="44"/>
      <c r="AK40" s="44"/>
      <c r="AL40" s="44"/>
      <c r="AM40" s="44"/>
      <c r="AN40" s="44"/>
      <c r="AO40" s="16"/>
      <c r="AP40" s="44"/>
      <c r="AQ40" s="25"/>
      <c r="AR40" s="25"/>
      <c r="AS40" s="25"/>
      <c r="BF40" s="63">
        <v>25</v>
      </c>
      <c r="BG40" s="71">
        <f t="shared" si="5"/>
        <v>1003</v>
      </c>
      <c r="BH40" s="71">
        <f t="shared" si="5"/>
        <v>1019</v>
      </c>
      <c r="BI40" s="64" t="str">
        <f ca="1">IF(COUNTA(INDIRECT(ADDRESS(BG40,2)):INDIRECT(ADDRESS(BH40,2)))&gt;0,COUNTA(INDIRECT(ADDRESS(BG40,2)):INDIRECT(ADDRESS(BH40,2))),"")</f>
        <v/>
      </c>
      <c r="BJ40" s="17"/>
    </row>
    <row r="41" spans="2:62" ht="9" customHeight="1">
      <c r="AQ41" s="26"/>
      <c r="AR41" s="26"/>
      <c r="AS41" s="26"/>
      <c r="BF41" s="63">
        <v>26</v>
      </c>
      <c r="BG41" s="71">
        <f t="shared" si="5"/>
        <v>1044</v>
      </c>
      <c r="BH41" s="71">
        <f t="shared" si="5"/>
        <v>1060</v>
      </c>
      <c r="BI41" s="64" t="str">
        <f ca="1">IF(COUNTA(INDIRECT(ADDRESS(BG41,2)):INDIRECT(ADDRESS(BH41,2)))&gt;0,COUNTA(INDIRECT(ADDRESS(BG41,2)):INDIRECT(ADDRESS(BH41,2))),"")</f>
        <v/>
      </c>
      <c r="BJ41" s="17"/>
    </row>
    <row r="42" spans="2:62" ht="7.5" customHeight="1">
      <c r="X42" s="3"/>
      <c r="Y42" s="3"/>
      <c r="BF42" s="63">
        <v>27</v>
      </c>
      <c r="BG42" s="71">
        <f t="shared" si="5"/>
        <v>1085</v>
      </c>
      <c r="BH42" s="71">
        <f t="shared" si="5"/>
        <v>1101</v>
      </c>
      <c r="BI42" s="64" t="str">
        <f ca="1">IF(COUNTA(INDIRECT(ADDRESS(BG42,2)):INDIRECT(ADDRESS(BH42,2)))&gt;0,COUNTA(INDIRECT(ADDRESS(BG42,2)):INDIRECT(ADDRESS(BH42,2))),"")</f>
        <v/>
      </c>
      <c r="BJ42" s="17"/>
    </row>
    <row r="43" spans="2:62" ht="10.5" customHeight="1">
      <c r="X43" s="3"/>
      <c r="Y43" s="3"/>
      <c r="BF43" s="63">
        <v>28</v>
      </c>
      <c r="BG43" s="71">
        <f t="shared" si="5"/>
        <v>1126</v>
      </c>
      <c r="BH43" s="71">
        <f t="shared" si="5"/>
        <v>1142</v>
      </c>
      <c r="BI43" s="64" t="str">
        <f ca="1">IF(COUNTA(INDIRECT(ADDRESS(BG43,2)):INDIRECT(ADDRESS(BH43,2)))&gt;0,COUNTA(INDIRECT(ADDRESS(BG43,2)):INDIRECT(ADDRESS(BH43,2))),"")</f>
        <v/>
      </c>
      <c r="BJ43" s="17"/>
    </row>
    <row r="44" spans="2:62" ht="5.25" customHeight="1">
      <c r="X44" s="3"/>
      <c r="Y44" s="3"/>
      <c r="BF44" s="63">
        <v>29</v>
      </c>
      <c r="BG44" s="71">
        <f t="shared" si="5"/>
        <v>1167</v>
      </c>
      <c r="BH44" s="71">
        <f t="shared" si="5"/>
        <v>1183</v>
      </c>
      <c r="BI44" s="64" t="str">
        <f ca="1">IF(COUNTA(INDIRECT(ADDRESS(BG44,2)):INDIRECT(ADDRESS(BH44,2)))&gt;0,COUNTA(INDIRECT(ADDRESS(BG44,2)):INDIRECT(ADDRESS(BH44,2))),"")</f>
        <v/>
      </c>
      <c r="BJ44" s="17"/>
    </row>
    <row r="45" spans="2:62" ht="5.25" customHeight="1" thickBot="1">
      <c r="X45" s="3"/>
      <c r="Y45" s="3"/>
      <c r="BF45" s="83">
        <v>30</v>
      </c>
      <c r="BG45" s="84">
        <f t="shared" si="5"/>
        <v>1208</v>
      </c>
      <c r="BH45" s="84">
        <f t="shared" si="5"/>
        <v>1224</v>
      </c>
      <c r="BI45" s="85" t="str">
        <f ca="1">IF(COUNTA(INDIRECT(ADDRESS(BG45,2)):INDIRECT(ADDRESS(BH45,2)))&gt;0,COUNTA(INDIRECT(ADDRESS(BG45,2)):INDIRECT(ADDRESS(BH45,2))),"")</f>
        <v/>
      </c>
      <c r="BJ45" s="17"/>
    </row>
    <row r="46" spans="2:62" ht="5.25" customHeight="1">
      <c r="X46" s="3"/>
      <c r="Y46" s="3"/>
      <c r="BJ46" s="17"/>
    </row>
    <row r="47" spans="2:62" ht="5.25" customHeight="1">
      <c r="X47" s="3"/>
      <c r="Y47" s="3"/>
    </row>
    <row r="48" spans="2:62" ht="17.25" customHeight="1">
      <c r="B48" s="2" t="s">
        <v>87</v>
      </c>
      <c r="S48" s="8"/>
      <c r="T48" s="8"/>
      <c r="U48" s="8"/>
      <c r="V48" s="8"/>
      <c r="W48" s="8"/>
      <c r="AL48" s="20"/>
    </row>
    <row r="49" spans="2:74" ht="12.75" customHeight="1">
      <c r="M49" s="21"/>
      <c r="N49" s="21"/>
      <c r="O49" s="21"/>
      <c r="P49" s="21"/>
      <c r="Q49" s="21"/>
      <c r="R49" s="21"/>
      <c r="S49" s="21"/>
      <c r="T49" s="22"/>
      <c r="U49" s="22"/>
      <c r="V49" s="22"/>
      <c r="W49" s="22"/>
      <c r="X49" s="22"/>
      <c r="Y49" s="22"/>
      <c r="Z49" s="22"/>
      <c r="AA49" s="21"/>
      <c r="AB49" s="21"/>
      <c r="AC49" s="21"/>
      <c r="AL49" s="20"/>
      <c r="AM49" s="365" t="s">
        <v>172</v>
      </c>
      <c r="AN49" s="366"/>
      <c r="AO49" s="366"/>
      <c r="AP49" s="367"/>
      <c r="AZ49" s="1"/>
    </row>
    <row r="50" spans="2:74" ht="12.75" customHeight="1">
      <c r="M50" s="21"/>
      <c r="N50" s="21"/>
      <c r="O50" s="21"/>
      <c r="P50" s="21"/>
      <c r="Q50" s="21"/>
      <c r="R50" s="21"/>
      <c r="S50" s="21"/>
      <c r="T50" s="22"/>
      <c r="U50" s="22"/>
      <c r="V50" s="22"/>
      <c r="W50" s="22"/>
      <c r="X50" s="22"/>
      <c r="Y50" s="22"/>
      <c r="Z50" s="22"/>
      <c r="AA50" s="21"/>
      <c r="AB50" s="21"/>
      <c r="AC50" s="21"/>
      <c r="AL50" s="20"/>
      <c r="AM50" s="368"/>
      <c r="AN50" s="369"/>
      <c r="AO50" s="369"/>
      <c r="AP50" s="370"/>
    </row>
    <row r="51" spans="2:74" ht="12.75" customHeight="1">
      <c r="M51" s="21"/>
      <c r="N51" s="21"/>
      <c r="O51" s="21"/>
      <c r="P51" s="21"/>
      <c r="Q51" s="21"/>
      <c r="R51" s="21"/>
      <c r="S51" s="21"/>
      <c r="T51" s="21"/>
      <c r="U51" s="21"/>
      <c r="V51" s="21"/>
      <c r="W51" s="21"/>
      <c r="X51" s="21"/>
      <c r="Y51" s="21"/>
      <c r="Z51" s="21"/>
      <c r="AA51" s="21"/>
      <c r="AB51" s="21"/>
      <c r="AC51" s="21"/>
      <c r="AL51" s="20"/>
      <c r="AM51" s="47"/>
      <c r="AN51" s="47"/>
    </row>
    <row r="52" spans="2:74" ht="6" customHeight="1">
      <c r="M52" s="21"/>
      <c r="N52" s="21"/>
      <c r="O52" s="21"/>
      <c r="P52" s="21"/>
      <c r="Q52" s="21"/>
      <c r="R52" s="21"/>
      <c r="S52" s="21"/>
      <c r="T52" s="21"/>
      <c r="U52" s="21"/>
      <c r="V52" s="21"/>
      <c r="W52" s="21"/>
      <c r="X52" s="21"/>
      <c r="Y52" s="21"/>
      <c r="Z52" s="21"/>
      <c r="AA52" s="21"/>
      <c r="AB52" s="21"/>
      <c r="AC52" s="21"/>
      <c r="AL52" s="20"/>
      <c r="AM52" s="20"/>
    </row>
    <row r="53" spans="2:74" ht="12.75" customHeight="1">
      <c r="B53" s="371" t="s">
        <v>9</v>
      </c>
      <c r="C53" s="372"/>
      <c r="D53" s="372"/>
      <c r="E53" s="372"/>
      <c r="F53" s="372"/>
      <c r="G53" s="372"/>
      <c r="H53" s="372"/>
      <c r="I53" s="372"/>
      <c r="J53" s="374" t="s">
        <v>10</v>
      </c>
      <c r="K53" s="374"/>
      <c r="L53" s="89" t="s">
        <v>11</v>
      </c>
      <c r="M53" s="374" t="s">
        <v>12</v>
      </c>
      <c r="N53" s="374"/>
      <c r="O53" s="375" t="s">
        <v>13</v>
      </c>
      <c r="P53" s="374"/>
      <c r="Q53" s="374"/>
      <c r="R53" s="374"/>
      <c r="S53" s="374"/>
      <c r="T53" s="374"/>
      <c r="U53" s="374" t="s">
        <v>14</v>
      </c>
      <c r="V53" s="374"/>
      <c r="W53" s="374"/>
      <c r="AD53" s="16"/>
      <c r="AE53" s="16"/>
      <c r="AF53" s="16"/>
      <c r="AG53" s="16"/>
      <c r="AH53" s="16"/>
      <c r="AI53" s="16"/>
      <c r="AJ53" s="16"/>
      <c r="AL53" s="478">
        <f>'報告書（事業主控）'!AL53</f>
        <v>0</v>
      </c>
      <c r="AM53" s="490"/>
      <c r="AN53" s="345" t="s">
        <v>15</v>
      </c>
      <c r="AO53" s="345"/>
      <c r="AP53" s="490">
        <f>'報告書（事業主控）'!AP53</f>
        <v>2</v>
      </c>
      <c r="AQ53" s="490"/>
      <c r="AR53" s="345" t="s">
        <v>16</v>
      </c>
      <c r="AS53" s="346"/>
    </row>
    <row r="54" spans="2:74" ht="13.9" customHeight="1">
      <c r="B54" s="372"/>
      <c r="C54" s="372"/>
      <c r="D54" s="372"/>
      <c r="E54" s="372"/>
      <c r="F54" s="372"/>
      <c r="G54" s="372"/>
      <c r="H54" s="372"/>
      <c r="I54" s="372"/>
      <c r="J54" s="351" t="s">
        <v>156</v>
      </c>
      <c r="K54" s="353" t="s">
        <v>157</v>
      </c>
      <c r="L54" s="356" t="s">
        <v>158</v>
      </c>
      <c r="M54" s="359" t="s">
        <v>159</v>
      </c>
      <c r="N54" s="353" t="s">
        <v>160</v>
      </c>
      <c r="O54" s="359" t="s">
        <v>161</v>
      </c>
      <c r="P54" s="362" t="s">
        <v>157</v>
      </c>
      <c r="Q54" s="362" t="s">
        <v>158</v>
      </c>
      <c r="R54" s="362" t="s">
        <v>159</v>
      </c>
      <c r="S54" s="362" t="s">
        <v>158</v>
      </c>
      <c r="T54" s="353" t="s">
        <v>162</v>
      </c>
      <c r="U54" s="484">
        <f>'報告書（事業主控）'!U54</f>
        <v>0</v>
      </c>
      <c r="V54" s="486">
        <f>'報告書（事業主控）'!V54</f>
        <v>0</v>
      </c>
      <c r="W54" s="488">
        <f>'報告書（事業主控）'!W54</f>
        <v>0</v>
      </c>
      <c r="AD54" s="16"/>
      <c r="AE54" s="16"/>
      <c r="AF54" s="16"/>
      <c r="AG54" s="16"/>
      <c r="AH54" s="16"/>
      <c r="AI54" s="16"/>
      <c r="AJ54" s="16"/>
      <c r="AL54" s="537"/>
      <c r="AM54" s="491"/>
      <c r="AN54" s="347"/>
      <c r="AO54" s="347"/>
      <c r="AP54" s="491"/>
      <c r="AQ54" s="491"/>
      <c r="AR54" s="347"/>
      <c r="AS54" s="348"/>
    </row>
    <row r="55" spans="2:74" ht="9" customHeight="1">
      <c r="B55" s="372"/>
      <c r="C55" s="372"/>
      <c r="D55" s="372"/>
      <c r="E55" s="372"/>
      <c r="F55" s="372"/>
      <c r="G55" s="372"/>
      <c r="H55" s="372"/>
      <c r="I55" s="372"/>
      <c r="J55" s="352"/>
      <c r="K55" s="354"/>
      <c r="L55" s="357"/>
      <c r="M55" s="360"/>
      <c r="N55" s="354"/>
      <c r="O55" s="360"/>
      <c r="P55" s="363"/>
      <c r="Q55" s="363"/>
      <c r="R55" s="363"/>
      <c r="S55" s="363"/>
      <c r="T55" s="354"/>
      <c r="U55" s="485"/>
      <c r="V55" s="487"/>
      <c r="W55" s="489"/>
      <c r="AD55" s="16"/>
      <c r="AE55" s="16"/>
      <c r="AF55" s="16"/>
      <c r="AG55" s="16"/>
      <c r="AH55" s="16"/>
      <c r="AI55" s="16"/>
      <c r="AJ55" s="16"/>
      <c r="AL55" s="538"/>
      <c r="AM55" s="492"/>
      <c r="AN55" s="349"/>
      <c r="AO55" s="349"/>
      <c r="AP55" s="492"/>
      <c r="AQ55" s="492"/>
      <c r="AR55" s="349"/>
      <c r="AS55" s="350"/>
    </row>
    <row r="56" spans="2:74" ht="6" customHeight="1">
      <c r="B56" s="373"/>
      <c r="C56" s="373"/>
      <c r="D56" s="373"/>
      <c r="E56" s="373"/>
      <c r="F56" s="373"/>
      <c r="G56" s="373"/>
      <c r="H56" s="373"/>
      <c r="I56" s="373"/>
      <c r="J56" s="352"/>
      <c r="K56" s="355"/>
      <c r="L56" s="358"/>
      <c r="M56" s="361"/>
      <c r="N56" s="355"/>
      <c r="O56" s="361"/>
      <c r="P56" s="364"/>
      <c r="Q56" s="364"/>
      <c r="R56" s="364"/>
      <c r="S56" s="364"/>
      <c r="T56" s="355"/>
      <c r="U56" s="485"/>
      <c r="V56" s="487"/>
      <c r="W56" s="489"/>
    </row>
    <row r="57" spans="2:74" ht="16.5" customHeight="1">
      <c r="B57" s="296" t="s">
        <v>88</v>
      </c>
      <c r="C57" s="297"/>
      <c r="D57" s="297"/>
      <c r="E57" s="297"/>
      <c r="F57" s="297"/>
      <c r="G57" s="297"/>
      <c r="H57" s="297"/>
      <c r="I57" s="298"/>
      <c r="J57" s="296" t="s">
        <v>21</v>
      </c>
      <c r="K57" s="297"/>
      <c r="L57" s="297"/>
      <c r="M57" s="297"/>
      <c r="N57" s="305"/>
      <c r="O57" s="308" t="s">
        <v>89</v>
      </c>
      <c r="P57" s="297"/>
      <c r="Q57" s="297"/>
      <c r="R57" s="297"/>
      <c r="S57" s="297"/>
      <c r="T57" s="297"/>
      <c r="U57" s="298"/>
      <c r="V57" s="48" t="s">
        <v>23</v>
      </c>
      <c r="W57" s="49"/>
      <c r="X57" s="49"/>
      <c r="Y57" s="311" t="s">
        <v>24</v>
      </c>
      <c r="Z57" s="311"/>
      <c r="AA57" s="311"/>
      <c r="AB57" s="311"/>
      <c r="AC57" s="311"/>
      <c r="AD57" s="311"/>
      <c r="AE57" s="311"/>
      <c r="AF57" s="311"/>
      <c r="AG57" s="311"/>
      <c r="AH57" s="311"/>
      <c r="AI57" s="49"/>
      <c r="AJ57" s="49"/>
      <c r="AK57" s="50"/>
      <c r="AL57" s="312" t="s">
        <v>25</v>
      </c>
      <c r="AM57" s="312"/>
      <c r="AN57" s="313" t="s">
        <v>26</v>
      </c>
      <c r="AO57" s="313"/>
      <c r="AP57" s="313"/>
      <c r="AQ57" s="313"/>
      <c r="AR57" s="313"/>
      <c r="AS57" s="314"/>
    </row>
    <row r="58" spans="2:74" ht="17.100000000000001" customHeight="1">
      <c r="B58" s="299"/>
      <c r="C58" s="300"/>
      <c r="D58" s="300"/>
      <c r="E58" s="300"/>
      <c r="F58" s="300"/>
      <c r="G58" s="300"/>
      <c r="H58" s="300"/>
      <c r="I58" s="301"/>
      <c r="J58" s="299"/>
      <c r="K58" s="300"/>
      <c r="L58" s="300"/>
      <c r="M58" s="300"/>
      <c r="N58" s="306"/>
      <c r="O58" s="309"/>
      <c r="P58" s="300"/>
      <c r="Q58" s="300"/>
      <c r="R58" s="300"/>
      <c r="S58" s="300"/>
      <c r="T58" s="300"/>
      <c r="U58" s="301"/>
      <c r="V58" s="428" t="s">
        <v>29</v>
      </c>
      <c r="W58" s="345"/>
      <c r="X58" s="345"/>
      <c r="Y58" s="346"/>
      <c r="Z58" s="428" t="s">
        <v>30</v>
      </c>
      <c r="AA58" s="430"/>
      <c r="AB58" s="430"/>
      <c r="AC58" s="431"/>
      <c r="AD58" s="435" t="s">
        <v>31</v>
      </c>
      <c r="AE58" s="436"/>
      <c r="AF58" s="436"/>
      <c r="AG58" s="437"/>
      <c r="AH58" s="544" t="s">
        <v>32</v>
      </c>
      <c r="AI58" s="545"/>
      <c r="AJ58" s="545"/>
      <c r="AK58" s="546"/>
      <c r="AL58" s="339" t="s">
        <v>33</v>
      </c>
      <c r="AM58" s="339"/>
      <c r="AN58" s="341" t="s">
        <v>34</v>
      </c>
      <c r="AO58" s="342"/>
      <c r="AP58" s="342"/>
      <c r="AQ58" s="342"/>
      <c r="AR58" s="343"/>
      <c r="AS58" s="344"/>
      <c r="AY58" s="61" t="s">
        <v>35</v>
      </c>
      <c r="AZ58" s="61" t="s">
        <v>35</v>
      </c>
      <c r="BA58" s="61" t="s">
        <v>36</v>
      </c>
      <c r="BB58" s="292" t="s">
        <v>37</v>
      </c>
      <c r="BC58" s="293"/>
    </row>
    <row r="59" spans="2:74" ht="17.100000000000001" customHeight="1">
      <c r="B59" s="302"/>
      <c r="C59" s="303"/>
      <c r="D59" s="303"/>
      <c r="E59" s="303"/>
      <c r="F59" s="303"/>
      <c r="G59" s="303"/>
      <c r="H59" s="303"/>
      <c r="I59" s="304"/>
      <c r="J59" s="302"/>
      <c r="K59" s="303"/>
      <c r="L59" s="303"/>
      <c r="M59" s="303"/>
      <c r="N59" s="307"/>
      <c r="O59" s="310"/>
      <c r="P59" s="303"/>
      <c r="Q59" s="303"/>
      <c r="R59" s="303"/>
      <c r="S59" s="303"/>
      <c r="T59" s="303"/>
      <c r="U59" s="304"/>
      <c r="V59" s="429"/>
      <c r="W59" s="349"/>
      <c r="X59" s="349"/>
      <c r="Y59" s="350"/>
      <c r="Z59" s="432"/>
      <c r="AA59" s="433"/>
      <c r="AB59" s="433"/>
      <c r="AC59" s="434"/>
      <c r="AD59" s="438"/>
      <c r="AE59" s="439"/>
      <c r="AF59" s="439"/>
      <c r="AG59" s="440"/>
      <c r="AH59" s="547"/>
      <c r="AI59" s="548"/>
      <c r="AJ59" s="548"/>
      <c r="AK59" s="549"/>
      <c r="AL59" s="340"/>
      <c r="AM59" s="340"/>
      <c r="AN59" s="294"/>
      <c r="AO59" s="294"/>
      <c r="AP59" s="294"/>
      <c r="AQ59" s="294"/>
      <c r="AR59" s="294"/>
      <c r="AS59" s="295"/>
      <c r="AY59" s="39"/>
      <c r="AZ59" s="40" t="s">
        <v>40</v>
      </c>
      <c r="BA59" s="40" t="s">
        <v>41</v>
      </c>
      <c r="BB59" s="62" t="s">
        <v>42</v>
      </c>
      <c r="BC59" s="40" t="s">
        <v>40</v>
      </c>
      <c r="BL59" s="17" t="s">
        <v>51</v>
      </c>
      <c r="BM59" s="17" t="s">
        <v>52</v>
      </c>
    </row>
    <row r="60" spans="2:74" ht="18.75" customHeight="1">
      <c r="B60" s="493">
        <f>'報告書（事業主控）'!B60</f>
        <v>0</v>
      </c>
      <c r="C60" s="494"/>
      <c r="D60" s="494"/>
      <c r="E60" s="494"/>
      <c r="F60" s="494"/>
      <c r="G60" s="494"/>
      <c r="H60" s="494"/>
      <c r="I60" s="495"/>
      <c r="J60" s="493">
        <f>'報告書（事業主控）'!J60</f>
        <v>0</v>
      </c>
      <c r="K60" s="494"/>
      <c r="L60" s="494"/>
      <c r="M60" s="494"/>
      <c r="N60" s="499"/>
      <c r="O60" s="133">
        <f>'報告書（事業主控）'!O60</f>
        <v>0</v>
      </c>
      <c r="P60" s="65" t="s">
        <v>65</v>
      </c>
      <c r="Q60" s="133">
        <f>'報告書（事業主控）'!Q60</f>
        <v>0</v>
      </c>
      <c r="R60" s="65" t="s">
        <v>93</v>
      </c>
      <c r="S60" s="133">
        <f>'報告書（事業主控）'!S60</f>
        <v>0</v>
      </c>
      <c r="T60" s="277" t="s">
        <v>94</v>
      </c>
      <c r="U60" s="277"/>
      <c r="V60" s="539">
        <f>'報告書（事業主控）'!V60</f>
        <v>0</v>
      </c>
      <c r="W60" s="540"/>
      <c r="X60" s="540"/>
      <c r="Y60" s="53" t="s">
        <v>63</v>
      </c>
      <c r="Z60" s="55"/>
      <c r="AA60" s="56"/>
      <c r="AB60" s="56"/>
      <c r="AC60" s="53" t="s">
        <v>63</v>
      </c>
      <c r="AD60" s="55"/>
      <c r="AE60" s="56"/>
      <c r="AF60" s="56"/>
      <c r="AG60" s="54" t="s">
        <v>63</v>
      </c>
      <c r="AH60" s="541">
        <f>'報告書（事業主控）'!AH60</f>
        <v>0</v>
      </c>
      <c r="AI60" s="542"/>
      <c r="AJ60" s="542"/>
      <c r="AK60" s="543"/>
      <c r="AL60" s="550">
        <f>'報告書（事業主控）'!AL60</f>
        <v>0</v>
      </c>
      <c r="AM60" s="551"/>
      <c r="AN60" s="280"/>
      <c r="AO60" s="281"/>
      <c r="AP60" s="281"/>
      <c r="AQ60" s="281"/>
      <c r="AR60" s="281"/>
      <c r="AS60" s="124" t="s">
        <v>63</v>
      </c>
      <c r="AV60" s="18">
        <f>IF(OR(O60="",Q60=""),"", IF(O60&lt;20,DATE(O60+118,Q60,IF(S60="",1,S60)),DATE(O60+88,Q60,IF(S60="",1,S60))))</f>
        <v>43069</v>
      </c>
      <c r="AW60" s="19" t="e">
        <f>IF(AV60&lt;=#REF!,"昔",IF(AV60&lt;=#REF!,"上",IF(AV60&lt;=#REF!,"中","下")))</f>
        <v>#REF!</v>
      </c>
      <c r="AX60" s="8" t="e">
        <f>IF(AV60&lt;=#REF!,5,IF(AV60&lt;=#REF!,7,IF(AV60&lt;=#REF!,9,11)))</f>
        <v>#REF!</v>
      </c>
      <c r="AY60" s="66"/>
      <c r="AZ60" s="67"/>
      <c r="BA60" s="68">
        <f>AN60</f>
        <v>0</v>
      </c>
      <c r="BB60" s="67"/>
      <c r="BC60" s="67"/>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IF(AND(VALUE(概算年度)='報告書（提出用）'!O60,VALUE(概算年度)='報告書（提出用）'!O61),IF('報告書（提出用）'!Q60=1,1,IF('報告書（提出用）'!Q60=2,2,IF('報告書（提出用）'!Q60=3,3))))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75" customHeight="1">
      <c r="B61" s="515"/>
      <c r="C61" s="516"/>
      <c r="D61" s="516"/>
      <c r="E61" s="516"/>
      <c r="F61" s="516"/>
      <c r="G61" s="516"/>
      <c r="H61" s="516"/>
      <c r="I61" s="517"/>
      <c r="J61" s="515"/>
      <c r="K61" s="516"/>
      <c r="L61" s="516"/>
      <c r="M61" s="516"/>
      <c r="N61" s="518"/>
      <c r="O61" s="134">
        <f>'報告書（事業主控）'!O61</f>
        <v>0</v>
      </c>
      <c r="P61" s="100" t="s">
        <v>65</v>
      </c>
      <c r="Q61" s="134">
        <f>'報告書（事業主控）'!Q61</f>
        <v>0</v>
      </c>
      <c r="R61" s="100" t="s">
        <v>93</v>
      </c>
      <c r="S61" s="134">
        <f>'報告書（事業主控）'!S61</f>
        <v>0</v>
      </c>
      <c r="T61" s="511" t="s">
        <v>95</v>
      </c>
      <c r="U61" s="511"/>
      <c r="V61" s="512">
        <f>'報告書（事業主控）'!V61</f>
        <v>0</v>
      </c>
      <c r="W61" s="513"/>
      <c r="X61" s="513"/>
      <c r="Y61" s="513"/>
      <c r="Z61" s="512">
        <f>'報告書（事業主控）'!Z61</f>
        <v>0</v>
      </c>
      <c r="AA61" s="513"/>
      <c r="AB61" s="513"/>
      <c r="AC61" s="513"/>
      <c r="AD61" s="512">
        <f>'報告書（事業主控）'!AD61</f>
        <v>0</v>
      </c>
      <c r="AE61" s="513"/>
      <c r="AF61" s="513"/>
      <c r="AG61" s="514"/>
      <c r="AH61" s="504">
        <f>'報告書（事業主控）'!AH61</f>
        <v>0</v>
      </c>
      <c r="AI61" s="505"/>
      <c r="AJ61" s="505"/>
      <c r="AK61" s="506"/>
      <c r="AL61" s="552"/>
      <c r="AM61" s="553"/>
      <c r="AN61" s="512">
        <f>'報告書（事業主控）'!AN61</f>
        <v>0</v>
      </c>
      <c r="AO61" s="513"/>
      <c r="AP61" s="513"/>
      <c r="AQ61" s="513"/>
      <c r="AR61" s="513"/>
      <c r="AS61" s="114"/>
      <c r="AV61" s="18"/>
      <c r="AW61" s="19"/>
      <c r="AY61" s="95">
        <f>AH61</f>
        <v>0</v>
      </c>
      <c r="AZ61" s="41" t="e">
        <f>IF(AV60&lt;=#REF!,AH61,IF(AND(AV60&gt;=#REF!,AV60&lt;=#REF!),AH61*105/108,AH61))</f>
        <v>#REF!</v>
      </c>
      <c r="BA61" s="40"/>
      <c r="BB61" s="41">
        <f>IF($AL61="賃金で算定",0,INT(AY61*$AL61/100))</f>
        <v>0</v>
      </c>
      <c r="BC61" s="41" t="e">
        <f>IF(AY61=AZ61,BB61,AZ61*$AL61/100)</f>
        <v>#REF!</v>
      </c>
      <c r="BL61" s="17" t="e">
        <f>IF(AY61=AZ61,0,1)</f>
        <v>#REF!</v>
      </c>
      <c r="BM61" s="17" t="e">
        <f>IF(BL61=1,AL61,"")</f>
        <v>#REF!</v>
      </c>
    </row>
    <row r="62" spans="2:74" ht="18.75" customHeight="1">
      <c r="B62" s="525">
        <f>'報告書（事業主控）'!B62</f>
        <v>0</v>
      </c>
      <c r="C62" s="526"/>
      <c r="D62" s="526"/>
      <c r="E62" s="526"/>
      <c r="F62" s="526"/>
      <c r="G62" s="526"/>
      <c r="H62" s="526"/>
      <c r="I62" s="527"/>
      <c r="J62" s="525">
        <f>'報告書（事業主控）'!J62</f>
        <v>0</v>
      </c>
      <c r="K62" s="526"/>
      <c r="L62" s="526"/>
      <c r="M62" s="526"/>
      <c r="N62" s="528"/>
      <c r="O62" s="135">
        <f>'報告書（事業主控）'!O62</f>
        <v>0</v>
      </c>
      <c r="P62" s="16" t="s">
        <v>65</v>
      </c>
      <c r="Q62" s="135">
        <f>'報告書（事業主控）'!Q62</f>
        <v>0</v>
      </c>
      <c r="R62" s="16" t="s">
        <v>93</v>
      </c>
      <c r="S62" s="135">
        <f>'報告書（事業主控）'!S62</f>
        <v>0</v>
      </c>
      <c r="T62" s="282" t="s">
        <v>94</v>
      </c>
      <c r="U62" s="282"/>
      <c r="V62" s="519">
        <f>'報告書（事業主控）'!V62</f>
        <v>0</v>
      </c>
      <c r="W62" s="520"/>
      <c r="X62" s="520"/>
      <c r="Y62" s="138"/>
      <c r="Z62" s="139"/>
      <c r="AA62" s="140"/>
      <c r="AB62" s="140"/>
      <c r="AC62" s="138"/>
      <c r="AD62" s="139"/>
      <c r="AE62" s="140"/>
      <c r="AF62" s="140"/>
      <c r="AG62" s="138"/>
      <c r="AH62" s="521">
        <f>'報告書（事業主控）'!AH62</f>
        <v>0</v>
      </c>
      <c r="AI62" s="522"/>
      <c r="AJ62" s="522"/>
      <c r="AK62" s="523"/>
      <c r="AL62" s="550">
        <f>'報告書（事業主控）'!AL62</f>
        <v>0</v>
      </c>
      <c r="AM62" s="551"/>
      <c r="AN62" s="521">
        <f>'報告書（事業主控）'!AN62</f>
        <v>0</v>
      </c>
      <c r="AO62" s="522"/>
      <c r="AP62" s="522"/>
      <c r="AQ62" s="522"/>
      <c r="AR62" s="522"/>
      <c r="AS62" s="115"/>
      <c r="AV62" s="18">
        <f>IF(OR(O62="",Q62=""),"", IF(O62&lt;20,DATE(O62+118,Q62,IF(S62="",1,S62)),DATE(O62+88,Q62,IF(S62="",1,S62))))</f>
        <v>43069</v>
      </c>
      <c r="AW62" s="19" t="e">
        <f>IF(AV62&lt;=#REF!,"昔",IF(AV62&lt;=#REF!,"上",IF(AV62&lt;=#REF!,"中","下")))</f>
        <v>#REF!</v>
      </c>
      <c r="AX62" s="8" t="e">
        <f>IF(AV62&lt;=#REF!,5,IF(AV62&lt;=#REF!,7,IF(AV62&lt;=#REF!,9,11)))</f>
        <v>#REF!</v>
      </c>
      <c r="AY62" s="66"/>
      <c r="AZ62" s="67"/>
      <c r="BA62" s="68">
        <f t="shared" ref="BA62" si="6">AN62</f>
        <v>0</v>
      </c>
      <c r="BB62" s="67"/>
      <c r="BC62" s="67"/>
      <c r="BL62" s="17"/>
      <c r="BM62" s="17"/>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IF(AND(VALUE(概算年度)='報告書（提出用）'!O62,VALUE(概算年度)='報告書（提出用）'!O63),IF('報告書（提出用）'!Q62=1,1,IF('報告書（提出用）'!Q62=2,2,IF('報告書（提出用）'!Q62=3,3))))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75" customHeight="1">
      <c r="B63" s="515"/>
      <c r="C63" s="516"/>
      <c r="D63" s="516"/>
      <c r="E63" s="516"/>
      <c r="F63" s="516"/>
      <c r="G63" s="516"/>
      <c r="H63" s="516"/>
      <c r="I63" s="517"/>
      <c r="J63" s="515"/>
      <c r="K63" s="516"/>
      <c r="L63" s="516"/>
      <c r="M63" s="516"/>
      <c r="N63" s="518"/>
      <c r="O63" s="134">
        <f>'報告書（事業主控）'!O63</f>
        <v>0</v>
      </c>
      <c r="P63" s="100" t="s">
        <v>65</v>
      </c>
      <c r="Q63" s="134">
        <f>'報告書（事業主控）'!Q63</f>
        <v>0</v>
      </c>
      <c r="R63" s="100" t="s">
        <v>93</v>
      </c>
      <c r="S63" s="134">
        <f>'報告書（事業主控）'!S63</f>
        <v>0</v>
      </c>
      <c r="T63" s="511" t="s">
        <v>95</v>
      </c>
      <c r="U63" s="511"/>
      <c r="V63" s="504">
        <f>'報告書（事業主控）'!V63</f>
        <v>0</v>
      </c>
      <c r="W63" s="505"/>
      <c r="X63" s="505"/>
      <c r="Y63" s="505"/>
      <c r="Z63" s="504">
        <f>'報告書（事業主控）'!Z63</f>
        <v>0</v>
      </c>
      <c r="AA63" s="505"/>
      <c r="AB63" s="505"/>
      <c r="AC63" s="505"/>
      <c r="AD63" s="504">
        <f>'報告書（事業主控）'!AD63</f>
        <v>0</v>
      </c>
      <c r="AE63" s="505"/>
      <c r="AF63" s="505"/>
      <c r="AG63" s="505"/>
      <c r="AH63" s="504">
        <f>'報告書（事業主控）'!AH63</f>
        <v>0</v>
      </c>
      <c r="AI63" s="505"/>
      <c r="AJ63" s="505"/>
      <c r="AK63" s="506"/>
      <c r="AL63" s="552"/>
      <c r="AM63" s="553"/>
      <c r="AN63" s="512">
        <f>'報告書（事業主控）'!AN63</f>
        <v>0</v>
      </c>
      <c r="AO63" s="513"/>
      <c r="AP63" s="513"/>
      <c r="AQ63" s="513"/>
      <c r="AR63" s="513"/>
      <c r="AS63" s="114"/>
      <c r="AV63" s="18"/>
      <c r="AW63" s="19"/>
      <c r="AY63" s="95">
        <f t="shared" ref="AY63" si="7">AH63</f>
        <v>0</v>
      </c>
      <c r="AZ63" s="41" t="e">
        <f>IF(AV62&lt;=#REF!,AH63,IF(AND(AV62&gt;=#REF!,AV62&lt;=#REF!),AH63*105/108,AH63))</f>
        <v>#REF!</v>
      </c>
      <c r="BA63" s="40"/>
      <c r="BB63" s="41">
        <f t="shared" ref="BB63" si="8">IF($AL63="賃金で算定",0,INT(AY63*$AL63/100))</f>
        <v>0</v>
      </c>
      <c r="BC63" s="41" t="e">
        <f>IF(AY63=AZ63,BB63,AZ63*$AL63/100)</f>
        <v>#REF!</v>
      </c>
      <c r="BL63" s="17" t="e">
        <f>IF(AY63=AZ63,0,1)</f>
        <v>#REF!</v>
      </c>
      <c r="BM63" s="17" t="e">
        <f>IF(BL63=1,AL63,"")</f>
        <v>#REF!</v>
      </c>
    </row>
    <row r="64" spans="2:74" ht="18.75" customHeight="1">
      <c r="B64" s="525">
        <f>'報告書（事業主控）'!B64</f>
        <v>0</v>
      </c>
      <c r="C64" s="526"/>
      <c r="D64" s="526"/>
      <c r="E64" s="526"/>
      <c r="F64" s="526"/>
      <c r="G64" s="526"/>
      <c r="H64" s="526"/>
      <c r="I64" s="527"/>
      <c r="J64" s="525">
        <f>'報告書（事業主控）'!J64</f>
        <v>0</v>
      </c>
      <c r="K64" s="526"/>
      <c r="L64" s="526"/>
      <c r="M64" s="526"/>
      <c r="N64" s="528"/>
      <c r="O64" s="135">
        <f>'報告書（事業主控）'!O64</f>
        <v>0</v>
      </c>
      <c r="P64" s="16" t="s">
        <v>65</v>
      </c>
      <c r="Q64" s="135">
        <f>'報告書（事業主控）'!Q64</f>
        <v>0</v>
      </c>
      <c r="R64" s="16" t="s">
        <v>93</v>
      </c>
      <c r="S64" s="135">
        <f>'報告書（事業主控）'!S64</f>
        <v>0</v>
      </c>
      <c r="T64" s="282" t="s">
        <v>94</v>
      </c>
      <c r="U64" s="282"/>
      <c r="V64" s="519">
        <f>'報告書（事業主控）'!V64</f>
        <v>0</v>
      </c>
      <c r="W64" s="520"/>
      <c r="X64" s="520"/>
      <c r="Y64" s="138"/>
      <c r="Z64" s="139"/>
      <c r="AA64" s="140"/>
      <c r="AB64" s="140"/>
      <c r="AC64" s="138"/>
      <c r="AD64" s="139"/>
      <c r="AE64" s="140"/>
      <c r="AF64" s="140"/>
      <c r="AG64" s="138"/>
      <c r="AH64" s="521">
        <f>'報告書（事業主控）'!AH64</f>
        <v>0</v>
      </c>
      <c r="AI64" s="522"/>
      <c r="AJ64" s="522"/>
      <c r="AK64" s="523"/>
      <c r="AL64" s="550">
        <f>'報告書（事業主控）'!AL64</f>
        <v>0</v>
      </c>
      <c r="AM64" s="551"/>
      <c r="AN64" s="521">
        <f>'報告書（事業主控）'!AN64</f>
        <v>0</v>
      </c>
      <c r="AO64" s="522"/>
      <c r="AP64" s="522"/>
      <c r="AQ64" s="522"/>
      <c r="AR64" s="522"/>
      <c r="AS64" s="115"/>
      <c r="AV64" s="18">
        <f>IF(OR(O64="",Q64=""),"", IF(O64&lt;20,DATE(O64+118,Q64,IF(S64="",1,S64)),DATE(O64+88,Q64,IF(S64="",1,S64))))</f>
        <v>43069</v>
      </c>
      <c r="AW64" s="19" t="e">
        <f>IF(AV64&lt;=#REF!,"昔",IF(AV64&lt;=#REF!,"上",IF(AV64&lt;=#REF!,"中","下")))</f>
        <v>#REF!</v>
      </c>
      <c r="AX64" s="8" t="e">
        <f>IF(AV64&lt;=#REF!,5,IF(AV64&lt;=#REF!,7,IF(AV64&lt;=#REF!,9,11)))</f>
        <v>#REF!</v>
      </c>
      <c r="AY64" s="66"/>
      <c r="AZ64" s="67"/>
      <c r="BA64" s="68">
        <f t="shared" ref="BA64" si="9">AN64</f>
        <v>0</v>
      </c>
      <c r="BB64" s="67"/>
      <c r="BC64" s="67"/>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IF(AND(VALUE(概算年度)='報告書（提出用）'!O64,VALUE(概算年度)='報告書（提出用）'!O65),IF('報告書（提出用）'!Q64=1,1,IF('報告書（提出用）'!Q64=2,2,IF('報告書（提出用）'!Q64=3,3))))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75" customHeight="1">
      <c r="B65" s="515"/>
      <c r="C65" s="516"/>
      <c r="D65" s="516"/>
      <c r="E65" s="516"/>
      <c r="F65" s="516"/>
      <c r="G65" s="516"/>
      <c r="H65" s="516"/>
      <c r="I65" s="517"/>
      <c r="J65" s="515"/>
      <c r="K65" s="516"/>
      <c r="L65" s="516"/>
      <c r="M65" s="516"/>
      <c r="N65" s="518"/>
      <c r="O65" s="134">
        <f>'報告書（事業主控）'!O65</f>
        <v>0</v>
      </c>
      <c r="P65" s="100" t="s">
        <v>65</v>
      </c>
      <c r="Q65" s="134">
        <f>'報告書（事業主控）'!Q65</f>
        <v>0</v>
      </c>
      <c r="R65" s="100" t="s">
        <v>93</v>
      </c>
      <c r="S65" s="134">
        <f>'報告書（事業主控）'!S65</f>
        <v>0</v>
      </c>
      <c r="T65" s="511" t="s">
        <v>95</v>
      </c>
      <c r="U65" s="511"/>
      <c r="V65" s="504">
        <f>'報告書（事業主控）'!V65</f>
        <v>0</v>
      </c>
      <c r="W65" s="505"/>
      <c r="X65" s="505"/>
      <c r="Y65" s="505"/>
      <c r="Z65" s="504">
        <f>'報告書（事業主控）'!Z65</f>
        <v>0</v>
      </c>
      <c r="AA65" s="505"/>
      <c r="AB65" s="505"/>
      <c r="AC65" s="505"/>
      <c r="AD65" s="504">
        <f>'報告書（事業主控）'!AD65</f>
        <v>0</v>
      </c>
      <c r="AE65" s="505"/>
      <c r="AF65" s="505"/>
      <c r="AG65" s="505"/>
      <c r="AH65" s="504">
        <f>'報告書（事業主控）'!AH65</f>
        <v>0</v>
      </c>
      <c r="AI65" s="505"/>
      <c r="AJ65" s="505"/>
      <c r="AK65" s="506"/>
      <c r="AL65" s="552"/>
      <c r="AM65" s="553"/>
      <c r="AN65" s="512">
        <f>'報告書（事業主控）'!AN65</f>
        <v>0</v>
      </c>
      <c r="AO65" s="513"/>
      <c r="AP65" s="513"/>
      <c r="AQ65" s="513"/>
      <c r="AR65" s="513"/>
      <c r="AS65" s="114"/>
      <c r="AV65" s="18"/>
      <c r="AW65" s="19"/>
      <c r="AY65" s="95">
        <f t="shared" ref="AY65" si="10">AH65</f>
        <v>0</v>
      </c>
      <c r="AZ65" s="41" t="e">
        <f>IF(AV64&lt;=#REF!,AH65,IF(AND(AV64&gt;=#REF!,AV64&lt;=#REF!),AH65*105/108,AH65))</f>
        <v>#REF!</v>
      </c>
      <c r="BA65" s="40"/>
      <c r="BB65" s="41">
        <f t="shared" ref="BB65" si="11">IF($AL65="賃金で算定",0,INT(AY65*$AL65/100))</f>
        <v>0</v>
      </c>
      <c r="BC65" s="41" t="e">
        <f>IF(AY65=AZ65,BB65,AZ65*$AL65/100)</f>
        <v>#REF!</v>
      </c>
      <c r="BL65" s="17" t="e">
        <f>IF(AY65=AZ65,0,1)</f>
        <v>#REF!</v>
      </c>
      <c r="BM65" s="17" t="e">
        <f>IF(BL65=1,AL65,"")</f>
        <v>#REF!</v>
      </c>
    </row>
    <row r="66" spans="2:74" ht="18.75" customHeight="1">
      <c r="B66" s="525">
        <f>'報告書（事業主控）'!B66</f>
        <v>0</v>
      </c>
      <c r="C66" s="526"/>
      <c r="D66" s="526"/>
      <c r="E66" s="526"/>
      <c r="F66" s="526"/>
      <c r="G66" s="526"/>
      <c r="H66" s="526"/>
      <c r="I66" s="527"/>
      <c r="J66" s="525">
        <f>'報告書（事業主控）'!J66</f>
        <v>0</v>
      </c>
      <c r="K66" s="526"/>
      <c r="L66" s="526"/>
      <c r="M66" s="526"/>
      <c r="N66" s="528"/>
      <c r="O66" s="135">
        <f>'報告書（事業主控）'!O66</f>
        <v>0</v>
      </c>
      <c r="P66" s="16" t="s">
        <v>65</v>
      </c>
      <c r="Q66" s="135">
        <f>'報告書（事業主控）'!Q66</f>
        <v>0</v>
      </c>
      <c r="R66" s="16" t="s">
        <v>93</v>
      </c>
      <c r="S66" s="135">
        <f>'報告書（事業主控）'!S66</f>
        <v>0</v>
      </c>
      <c r="T66" s="282" t="s">
        <v>94</v>
      </c>
      <c r="U66" s="282"/>
      <c r="V66" s="519">
        <f>'報告書（事業主控）'!V66</f>
        <v>0</v>
      </c>
      <c r="W66" s="520"/>
      <c r="X66" s="520"/>
      <c r="Y66" s="138"/>
      <c r="Z66" s="139"/>
      <c r="AA66" s="140"/>
      <c r="AB66" s="140"/>
      <c r="AC66" s="138"/>
      <c r="AD66" s="139"/>
      <c r="AE66" s="140"/>
      <c r="AF66" s="140"/>
      <c r="AG66" s="138"/>
      <c r="AH66" s="521">
        <f>'報告書（事業主控）'!AH66</f>
        <v>0</v>
      </c>
      <c r="AI66" s="522"/>
      <c r="AJ66" s="522"/>
      <c r="AK66" s="523"/>
      <c r="AL66" s="550">
        <f>'報告書（事業主控）'!AL66</f>
        <v>0</v>
      </c>
      <c r="AM66" s="551"/>
      <c r="AN66" s="521">
        <f>'報告書（事業主控）'!AN66</f>
        <v>0</v>
      </c>
      <c r="AO66" s="522"/>
      <c r="AP66" s="522"/>
      <c r="AQ66" s="522"/>
      <c r="AR66" s="522"/>
      <c r="AS66" s="115"/>
      <c r="AV66" s="18">
        <f>IF(OR(O66="",Q66=""),"", IF(O66&lt;20,DATE(O66+118,Q66,IF(S66="",1,S66)),DATE(O66+88,Q66,IF(S66="",1,S66))))</f>
        <v>43069</v>
      </c>
      <c r="AW66" s="19" t="e">
        <f>IF(AV66&lt;=#REF!,"昔",IF(AV66&lt;=#REF!,"上",IF(AV66&lt;=#REF!,"中","下")))</f>
        <v>#REF!</v>
      </c>
      <c r="AX66" s="8" t="e">
        <f>IF(AV66&lt;=#REF!,5,IF(AV66&lt;=#REF!,7,IF(AV66&lt;=#REF!,9,11)))</f>
        <v>#REF!</v>
      </c>
      <c r="AY66" s="66"/>
      <c r="AZ66" s="67"/>
      <c r="BA66" s="68">
        <f t="shared" ref="BA66" si="12">AN66</f>
        <v>0</v>
      </c>
      <c r="BB66" s="67"/>
      <c r="BC66" s="67"/>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IF(AND(VALUE(概算年度)='報告書（提出用）'!O66,VALUE(概算年度)='報告書（提出用）'!O67),IF('報告書（提出用）'!Q66=1,1,IF('報告書（提出用）'!Q66=2,2,IF('報告書（提出用）'!Q66=3,3))))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75" customHeight="1">
      <c r="B67" s="515"/>
      <c r="C67" s="516"/>
      <c r="D67" s="516"/>
      <c r="E67" s="516"/>
      <c r="F67" s="516"/>
      <c r="G67" s="516"/>
      <c r="H67" s="516"/>
      <c r="I67" s="517"/>
      <c r="J67" s="515"/>
      <c r="K67" s="516"/>
      <c r="L67" s="516"/>
      <c r="M67" s="516"/>
      <c r="N67" s="518"/>
      <c r="O67" s="134">
        <f>'報告書（事業主控）'!O67</f>
        <v>0</v>
      </c>
      <c r="P67" s="100" t="s">
        <v>65</v>
      </c>
      <c r="Q67" s="134">
        <f>'報告書（事業主控）'!Q67</f>
        <v>0</v>
      </c>
      <c r="R67" s="100" t="s">
        <v>93</v>
      </c>
      <c r="S67" s="134">
        <f>'報告書（事業主控）'!S67</f>
        <v>0</v>
      </c>
      <c r="T67" s="511" t="s">
        <v>95</v>
      </c>
      <c r="U67" s="511"/>
      <c r="V67" s="504">
        <f>'報告書（事業主控）'!V67</f>
        <v>0</v>
      </c>
      <c r="W67" s="505"/>
      <c r="X67" s="505"/>
      <c r="Y67" s="505"/>
      <c r="Z67" s="504">
        <f>'報告書（事業主控）'!Z67</f>
        <v>0</v>
      </c>
      <c r="AA67" s="505"/>
      <c r="AB67" s="505"/>
      <c r="AC67" s="505"/>
      <c r="AD67" s="504">
        <f>'報告書（事業主控）'!AD67</f>
        <v>0</v>
      </c>
      <c r="AE67" s="505"/>
      <c r="AF67" s="505"/>
      <c r="AG67" s="505"/>
      <c r="AH67" s="504">
        <f>'報告書（事業主控）'!AH67</f>
        <v>0</v>
      </c>
      <c r="AI67" s="505"/>
      <c r="AJ67" s="505"/>
      <c r="AK67" s="506"/>
      <c r="AL67" s="552"/>
      <c r="AM67" s="553"/>
      <c r="AN67" s="512">
        <f>'報告書（事業主控）'!AN67</f>
        <v>0</v>
      </c>
      <c r="AO67" s="513"/>
      <c r="AP67" s="513"/>
      <c r="AQ67" s="513"/>
      <c r="AR67" s="513"/>
      <c r="AS67" s="114"/>
      <c r="AV67" s="18"/>
      <c r="AW67" s="19"/>
      <c r="AY67" s="95">
        <f t="shared" ref="AY67" si="13">AH67</f>
        <v>0</v>
      </c>
      <c r="AZ67" s="41" t="e">
        <f>IF(AV66&lt;=#REF!,AH67,IF(AND(AV66&gt;=#REF!,AV66&lt;=#REF!),AH67*105/108,AH67))</f>
        <v>#REF!</v>
      </c>
      <c r="BA67" s="40"/>
      <c r="BB67" s="41">
        <f t="shared" ref="BB67" si="14">IF($AL67="賃金で算定",0,INT(AY67*$AL67/100))</f>
        <v>0</v>
      </c>
      <c r="BC67" s="41" t="e">
        <f>IF(AY67=AZ67,BB67,AZ67*$AL67/100)</f>
        <v>#REF!</v>
      </c>
      <c r="BL67" s="17" t="e">
        <f>IF(AY67=AZ67,0,1)</f>
        <v>#REF!</v>
      </c>
      <c r="BM67" s="17" t="e">
        <f>IF(BL67=1,AL67,"")</f>
        <v>#REF!</v>
      </c>
    </row>
    <row r="68" spans="2:74" ht="18.75" customHeight="1">
      <c r="B68" s="525">
        <f>'報告書（事業主控）'!B68</f>
        <v>0</v>
      </c>
      <c r="C68" s="526"/>
      <c r="D68" s="526"/>
      <c r="E68" s="526"/>
      <c r="F68" s="526"/>
      <c r="G68" s="526"/>
      <c r="H68" s="526"/>
      <c r="I68" s="527"/>
      <c r="J68" s="525">
        <f>'報告書（事業主控）'!J68</f>
        <v>0</v>
      </c>
      <c r="K68" s="526"/>
      <c r="L68" s="526"/>
      <c r="M68" s="526"/>
      <c r="N68" s="528"/>
      <c r="O68" s="135">
        <f>'報告書（事業主控）'!O68</f>
        <v>0</v>
      </c>
      <c r="P68" s="16" t="s">
        <v>65</v>
      </c>
      <c r="Q68" s="135">
        <f>'報告書（事業主控）'!Q68</f>
        <v>0</v>
      </c>
      <c r="R68" s="16" t="s">
        <v>93</v>
      </c>
      <c r="S68" s="135">
        <f>'報告書（事業主控）'!S68</f>
        <v>0</v>
      </c>
      <c r="T68" s="282" t="s">
        <v>94</v>
      </c>
      <c r="U68" s="282"/>
      <c r="V68" s="519">
        <f>'報告書（事業主控）'!V68</f>
        <v>0</v>
      </c>
      <c r="W68" s="520"/>
      <c r="X68" s="520"/>
      <c r="Y68" s="138"/>
      <c r="Z68" s="139"/>
      <c r="AA68" s="140"/>
      <c r="AB68" s="140"/>
      <c r="AC68" s="138"/>
      <c r="AD68" s="139"/>
      <c r="AE68" s="140"/>
      <c r="AF68" s="140"/>
      <c r="AG68" s="138"/>
      <c r="AH68" s="521">
        <f>'報告書（事業主控）'!AH68</f>
        <v>0</v>
      </c>
      <c r="AI68" s="522"/>
      <c r="AJ68" s="522"/>
      <c r="AK68" s="523"/>
      <c r="AL68" s="550">
        <f>'報告書（事業主控）'!AL68</f>
        <v>0</v>
      </c>
      <c r="AM68" s="551"/>
      <c r="AN68" s="521">
        <f>'報告書（事業主控）'!AN68</f>
        <v>0</v>
      </c>
      <c r="AO68" s="522"/>
      <c r="AP68" s="522"/>
      <c r="AQ68" s="522"/>
      <c r="AR68" s="522"/>
      <c r="AS68" s="115"/>
      <c r="AV68" s="18">
        <f>IF(OR(O68="",Q68=""),"", IF(O68&lt;20,DATE(O68+118,Q68,IF(S68="",1,S68)),DATE(O68+88,Q68,IF(S68="",1,S68))))</f>
        <v>43069</v>
      </c>
      <c r="AW68" s="19" t="e">
        <f>IF(AV68&lt;=#REF!,"昔",IF(AV68&lt;=#REF!,"上",IF(AV68&lt;=#REF!,"中","下")))</f>
        <v>#REF!</v>
      </c>
      <c r="AX68" s="8" t="e">
        <f>IF(AV68&lt;=#REF!,5,IF(AV68&lt;=#REF!,7,IF(AV68&lt;=#REF!,9,11)))</f>
        <v>#REF!</v>
      </c>
      <c r="AY68" s="66"/>
      <c r="AZ68" s="67"/>
      <c r="BA68" s="68">
        <f t="shared" ref="BA68" si="15">AN68</f>
        <v>0</v>
      </c>
      <c r="BB68" s="67"/>
      <c r="BC68" s="67"/>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IF(AND(VALUE(概算年度)='報告書（提出用）'!O68,VALUE(概算年度)='報告書（提出用）'!O69),IF('報告書（提出用）'!Q68=1,1,IF('報告書（提出用）'!Q68=2,2,IF('報告書（提出用）'!Q68=3,3))))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75" customHeight="1">
      <c r="B69" s="515"/>
      <c r="C69" s="516"/>
      <c r="D69" s="516"/>
      <c r="E69" s="516"/>
      <c r="F69" s="516"/>
      <c r="G69" s="516"/>
      <c r="H69" s="516"/>
      <c r="I69" s="517"/>
      <c r="J69" s="515"/>
      <c r="K69" s="516"/>
      <c r="L69" s="516"/>
      <c r="M69" s="516"/>
      <c r="N69" s="518"/>
      <c r="O69" s="134">
        <f>'報告書（事業主控）'!O69</f>
        <v>0</v>
      </c>
      <c r="P69" s="100" t="s">
        <v>65</v>
      </c>
      <c r="Q69" s="134">
        <f>'報告書（事業主控）'!Q69</f>
        <v>0</v>
      </c>
      <c r="R69" s="100" t="s">
        <v>93</v>
      </c>
      <c r="S69" s="134">
        <f>'報告書（事業主控）'!S69</f>
        <v>0</v>
      </c>
      <c r="T69" s="511" t="s">
        <v>95</v>
      </c>
      <c r="U69" s="511"/>
      <c r="V69" s="504">
        <f>'報告書（事業主控）'!V69</f>
        <v>0</v>
      </c>
      <c r="W69" s="505"/>
      <c r="X69" s="505"/>
      <c r="Y69" s="505"/>
      <c r="Z69" s="504">
        <f>'報告書（事業主控）'!Z69</f>
        <v>0</v>
      </c>
      <c r="AA69" s="505"/>
      <c r="AB69" s="505"/>
      <c r="AC69" s="505"/>
      <c r="AD69" s="504">
        <f>'報告書（事業主控）'!AD69</f>
        <v>0</v>
      </c>
      <c r="AE69" s="505"/>
      <c r="AF69" s="505"/>
      <c r="AG69" s="505"/>
      <c r="AH69" s="504">
        <f>'報告書（事業主控）'!AH69</f>
        <v>0</v>
      </c>
      <c r="AI69" s="505"/>
      <c r="AJ69" s="505"/>
      <c r="AK69" s="506"/>
      <c r="AL69" s="552"/>
      <c r="AM69" s="553"/>
      <c r="AN69" s="512">
        <f>'報告書（事業主控）'!AN69</f>
        <v>0</v>
      </c>
      <c r="AO69" s="513"/>
      <c r="AP69" s="513"/>
      <c r="AQ69" s="513"/>
      <c r="AR69" s="513"/>
      <c r="AS69" s="114"/>
      <c r="AV69" s="18"/>
      <c r="AW69" s="19"/>
      <c r="AY69" s="95">
        <f t="shared" ref="AY69" si="16">AH69</f>
        <v>0</v>
      </c>
      <c r="AZ69" s="41" t="e">
        <f>IF(AV68&lt;=#REF!,AH69,IF(AND(AV68&gt;=#REF!,AV68&lt;=#REF!),AH69*105/108,AH69))</f>
        <v>#REF!</v>
      </c>
      <c r="BA69" s="40"/>
      <c r="BB69" s="41">
        <f t="shared" ref="BB69" si="17">IF($AL69="賃金で算定",0,INT(AY69*$AL69/100))</f>
        <v>0</v>
      </c>
      <c r="BC69" s="41" t="e">
        <f>IF(AY69=AZ69,BB69,AZ69*$AL69/100)</f>
        <v>#REF!</v>
      </c>
      <c r="BL69" s="17" t="e">
        <f>IF(AY69=AZ69,0,1)</f>
        <v>#REF!</v>
      </c>
      <c r="BM69" s="17" t="e">
        <f>IF(BL69=1,AL69,"")</f>
        <v>#REF!</v>
      </c>
    </row>
    <row r="70" spans="2:74" ht="18.75" customHeight="1">
      <c r="B70" s="525">
        <f>'報告書（事業主控）'!B70</f>
        <v>0</v>
      </c>
      <c r="C70" s="526"/>
      <c r="D70" s="526"/>
      <c r="E70" s="526"/>
      <c r="F70" s="526"/>
      <c r="G70" s="526"/>
      <c r="H70" s="526"/>
      <c r="I70" s="527"/>
      <c r="J70" s="525">
        <f>'報告書（事業主控）'!J70</f>
        <v>0</v>
      </c>
      <c r="K70" s="526"/>
      <c r="L70" s="526"/>
      <c r="M70" s="526"/>
      <c r="N70" s="528"/>
      <c r="O70" s="135">
        <f>'報告書（事業主控）'!O70</f>
        <v>0</v>
      </c>
      <c r="P70" s="16" t="s">
        <v>65</v>
      </c>
      <c r="Q70" s="135">
        <f>'報告書（事業主控）'!Q70</f>
        <v>0</v>
      </c>
      <c r="R70" s="16" t="s">
        <v>93</v>
      </c>
      <c r="S70" s="135">
        <f>'報告書（事業主控）'!S70</f>
        <v>0</v>
      </c>
      <c r="T70" s="282" t="s">
        <v>94</v>
      </c>
      <c r="U70" s="282"/>
      <c r="V70" s="519">
        <f>'報告書（事業主控）'!V70</f>
        <v>0</v>
      </c>
      <c r="W70" s="520"/>
      <c r="X70" s="520"/>
      <c r="Y70" s="138"/>
      <c r="Z70" s="139"/>
      <c r="AA70" s="140"/>
      <c r="AB70" s="140"/>
      <c r="AC70" s="138"/>
      <c r="AD70" s="139"/>
      <c r="AE70" s="140"/>
      <c r="AF70" s="140"/>
      <c r="AG70" s="138"/>
      <c r="AH70" s="521">
        <f>'報告書（事業主控）'!AH70</f>
        <v>0</v>
      </c>
      <c r="AI70" s="522"/>
      <c r="AJ70" s="522"/>
      <c r="AK70" s="523"/>
      <c r="AL70" s="550">
        <f>'報告書（事業主控）'!AL70</f>
        <v>0</v>
      </c>
      <c r="AM70" s="551"/>
      <c r="AN70" s="521">
        <f>'報告書（事業主控）'!AN70</f>
        <v>0</v>
      </c>
      <c r="AO70" s="522"/>
      <c r="AP70" s="522"/>
      <c r="AQ70" s="522"/>
      <c r="AR70" s="522"/>
      <c r="AS70" s="115"/>
      <c r="AV70" s="18">
        <f>IF(OR(O70="",Q70=""),"", IF(O70&lt;20,DATE(O70+118,Q70,IF(S70="",1,S70)),DATE(O70+88,Q70,IF(S70="",1,S70))))</f>
        <v>43069</v>
      </c>
      <c r="AW70" s="19" t="e">
        <f>IF(AV70&lt;=#REF!,"昔",IF(AV70&lt;=#REF!,"上",IF(AV70&lt;=#REF!,"中","下")))</f>
        <v>#REF!</v>
      </c>
      <c r="AX70" s="8" t="e">
        <f>IF(AV70&lt;=#REF!,5,IF(AV70&lt;=#REF!,7,IF(AV70&lt;=#REF!,9,11)))</f>
        <v>#REF!</v>
      </c>
      <c r="AY70" s="66"/>
      <c r="AZ70" s="67"/>
      <c r="BA70" s="68">
        <f t="shared" ref="BA70" si="18">AN70</f>
        <v>0</v>
      </c>
      <c r="BB70" s="67"/>
      <c r="BC70" s="67"/>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IF(AND(VALUE(概算年度)='報告書（提出用）'!O70,VALUE(概算年度)='報告書（提出用）'!O71),IF('報告書（提出用）'!Q70=1,1,IF('報告書（提出用）'!Q70=2,2,IF('報告書（提出用）'!Q70=3,3))))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75" customHeight="1">
      <c r="B71" s="515"/>
      <c r="C71" s="516"/>
      <c r="D71" s="516"/>
      <c r="E71" s="516"/>
      <c r="F71" s="516"/>
      <c r="G71" s="516"/>
      <c r="H71" s="516"/>
      <c r="I71" s="517"/>
      <c r="J71" s="515"/>
      <c r="K71" s="516"/>
      <c r="L71" s="516"/>
      <c r="M71" s="516"/>
      <c r="N71" s="518"/>
      <c r="O71" s="134">
        <f>'報告書（事業主控）'!O71</f>
        <v>0</v>
      </c>
      <c r="P71" s="100" t="s">
        <v>65</v>
      </c>
      <c r="Q71" s="134">
        <f>'報告書（事業主控）'!Q71</f>
        <v>0</v>
      </c>
      <c r="R71" s="100" t="s">
        <v>93</v>
      </c>
      <c r="S71" s="134">
        <f>'報告書（事業主控）'!S71</f>
        <v>0</v>
      </c>
      <c r="T71" s="511" t="s">
        <v>95</v>
      </c>
      <c r="U71" s="511"/>
      <c r="V71" s="504">
        <f>'報告書（事業主控）'!V71</f>
        <v>0</v>
      </c>
      <c r="W71" s="505"/>
      <c r="X71" s="505"/>
      <c r="Y71" s="505"/>
      <c r="Z71" s="504">
        <f>'報告書（事業主控）'!Z71</f>
        <v>0</v>
      </c>
      <c r="AA71" s="505"/>
      <c r="AB71" s="505"/>
      <c r="AC71" s="505"/>
      <c r="AD71" s="504">
        <f>'報告書（事業主控）'!AD71</f>
        <v>0</v>
      </c>
      <c r="AE71" s="505"/>
      <c r="AF71" s="505"/>
      <c r="AG71" s="505"/>
      <c r="AH71" s="504">
        <f>'報告書（事業主控）'!AH71</f>
        <v>0</v>
      </c>
      <c r="AI71" s="505"/>
      <c r="AJ71" s="505"/>
      <c r="AK71" s="506"/>
      <c r="AL71" s="552"/>
      <c r="AM71" s="553"/>
      <c r="AN71" s="512">
        <f>'報告書（事業主控）'!AN71</f>
        <v>0</v>
      </c>
      <c r="AO71" s="513"/>
      <c r="AP71" s="513"/>
      <c r="AQ71" s="513"/>
      <c r="AR71" s="513"/>
      <c r="AS71" s="114"/>
      <c r="AV71" s="18"/>
      <c r="AW71" s="19"/>
      <c r="AY71" s="95">
        <f t="shared" ref="AY71" si="19">AH71</f>
        <v>0</v>
      </c>
      <c r="AZ71" s="41" t="e">
        <f>IF(AV70&lt;=#REF!,AH71,IF(AND(AV70&gt;=#REF!,AV70&lt;=#REF!),AH71*105/108,AH71))</f>
        <v>#REF!</v>
      </c>
      <c r="BA71" s="40"/>
      <c r="BB71" s="41">
        <f t="shared" ref="BB71" si="20">IF($AL71="賃金で算定",0,INT(AY71*$AL71/100))</f>
        <v>0</v>
      </c>
      <c r="BC71" s="41" t="e">
        <f>IF(AY71=AZ71,BB71,AZ71*$AL71/100)</f>
        <v>#REF!</v>
      </c>
      <c r="BL71" s="17" t="e">
        <f>IF(AY71=AZ71,0,1)</f>
        <v>#REF!</v>
      </c>
      <c r="BM71" s="17" t="e">
        <f>IF(BL71=1,AL71,"")</f>
        <v>#REF!</v>
      </c>
    </row>
    <row r="72" spans="2:74" ht="18.75" customHeight="1">
      <c r="B72" s="525">
        <f>'報告書（事業主控）'!B72</f>
        <v>0</v>
      </c>
      <c r="C72" s="526"/>
      <c r="D72" s="526"/>
      <c r="E72" s="526"/>
      <c r="F72" s="526"/>
      <c r="G72" s="526"/>
      <c r="H72" s="526"/>
      <c r="I72" s="527"/>
      <c r="J72" s="525">
        <f>'報告書（事業主控）'!J72</f>
        <v>0</v>
      </c>
      <c r="K72" s="526"/>
      <c r="L72" s="526"/>
      <c r="M72" s="526"/>
      <c r="N72" s="528"/>
      <c r="O72" s="135">
        <f>'報告書（事業主控）'!O72</f>
        <v>0</v>
      </c>
      <c r="P72" s="16" t="s">
        <v>65</v>
      </c>
      <c r="Q72" s="135">
        <f>'報告書（事業主控）'!Q72</f>
        <v>0</v>
      </c>
      <c r="R72" s="16" t="s">
        <v>93</v>
      </c>
      <c r="S72" s="135">
        <f>'報告書（事業主控）'!S72</f>
        <v>0</v>
      </c>
      <c r="T72" s="282" t="s">
        <v>94</v>
      </c>
      <c r="U72" s="282"/>
      <c r="V72" s="519">
        <f>'報告書（事業主控）'!V72</f>
        <v>0</v>
      </c>
      <c r="W72" s="520"/>
      <c r="X72" s="520"/>
      <c r="Y72" s="138"/>
      <c r="Z72" s="139"/>
      <c r="AA72" s="140"/>
      <c r="AB72" s="140"/>
      <c r="AC72" s="138"/>
      <c r="AD72" s="139"/>
      <c r="AE72" s="140"/>
      <c r="AF72" s="140"/>
      <c r="AG72" s="138"/>
      <c r="AH72" s="521">
        <f>'報告書（事業主控）'!AH72</f>
        <v>0</v>
      </c>
      <c r="AI72" s="522"/>
      <c r="AJ72" s="522"/>
      <c r="AK72" s="523"/>
      <c r="AL72" s="550">
        <f>'報告書（事業主控）'!AL72</f>
        <v>0</v>
      </c>
      <c r="AM72" s="551"/>
      <c r="AN72" s="521">
        <f>'報告書（事業主控）'!AN72</f>
        <v>0</v>
      </c>
      <c r="AO72" s="522"/>
      <c r="AP72" s="522"/>
      <c r="AQ72" s="522"/>
      <c r="AR72" s="522"/>
      <c r="AS72" s="115"/>
      <c r="AV72" s="18">
        <f>IF(OR(O72="",Q72=""),"", IF(O72&lt;20,DATE(O72+118,Q72,IF(S72="",1,S72)),DATE(O72+88,Q72,IF(S72="",1,S72))))</f>
        <v>43069</v>
      </c>
      <c r="AW72" s="19" t="e">
        <f>IF(AV72&lt;=#REF!,"昔",IF(AV72&lt;=#REF!,"上",IF(AV72&lt;=#REF!,"中","下")))</f>
        <v>#REF!</v>
      </c>
      <c r="AX72" s="8" t="e">
        <f>IF(AV72&lt;=#REF!,5,IF(AV72&lt;=#REF!,7,IF(AV72&lt;=#REF!,9,11)))</f>
        <v>#REF!</v>
      </c>
      <c r="AY72" s="66"/>
      <c r="AZ72" s="67"/>
      <c r="BA72" s="68">
        <f t="shared" ref="BA72" si="21">AN72</f>
        <v>0</v>
      </c>
      <c r="BB72" s="67"/>
      <c r="BC72" s="67"/>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IF(AND(VALUE(概算年度)='報告書（提出用）'!O72,VALUE(概算年度)='報告書（提出用）'!O73),IF('報告書（提出用）'!Q72=1,1,IF('報告書（提出用）'!Q72=2,2,IF('報告書（提出用）'!Q72=3,3))))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75" customHeight="1">
      <c r="B73" s="515"/>
      <c r="C73" s="516"/>
      <c r="D73" s="516"/>
      <c r="E73" s="516"/>
      <c r="F73" s="516"/>
      <c r="G73" s="516"/>
      <c r="H73" s="516"/>
      <c r="I73" s="517"/>
      <c r="J73" s="515"/>
      <c r="K73" s="516"/>
      <c r="L73" s="516"/>
      <c r="M73" s="516"/>
      <c r="N73" s="518"/>
      <c r="O73" s="134">
        <f>'報告書（事業主控）'!O73</f>
        <v>0</v>
      </c>
      <c r="P73" s="100" t="s">
        <v>65</v>
      </c>
      <c r="Q73" s="134">
        <f>'報告書（事業主控）'!Q73</f>
        <v>0</v>
      </c>
      <c r="R73" s="100" t="s">
        <v>93</v>
      </c>
      <c r="S73" s="134">
        <f>'報告書（事業主控）'!S73</f>
        <v>0</v>
      </c>
      <c r="T73" s="511" t="s">
        <v>95</v>
      </c>
      <c r="U73" s="511"/>
      <c r="V73" s="504">
        <f>'報告書（事業主控）'!V73</f>
        <v>0</v>
      </c>
      <c r="W73" s="505"/>
      <c r="X73" s="505"/>
      <c r="Y73" s="505"/>
      <c r="Z73" s="504">
        <f>'報告書（事業主控）'!Z73</f>
        <v>0</v>
      </c>
      <c r="AA73" s="505"/>
      <c r="AB73" s="505"/>
      <c r="AC73" s="505"/>
      <c r="AD73" s="504">
        <f>'報告書（事業主控）'!AD73</f>
        <v>0</v>
      </c>
      <c r="AE73" s="505"/>
      <c r="AF73" s="505"/>
      <c r="AG73" s="505"/>
      <c r="AH73" s="504">
        <f>'報告書（事業主控）'!AH73</f>
        <v>0</v>
      </c>
      <c r="AI73" s="505"/>
      <c r="AJ73" s="505"/>
      <c r="AK73" s="506"/>
      <c r="AL73" s="552"/>
      <c r="AM73" s="553"/>
      <c r="AN73" s="512">
        <f>'報告書（事業主控）'!AN73</f>
        <v>0</v>
      </c>
      <c r="AO73" s="513"/>
      <c r="AP73" s="513"/>
      <c r="AQ73" s="513"/>
      <c r="AR73" s="513"/>
      <c r="AS73" s="114"/>
      <c r="AV73" s="18"/>
      <c r="AW73" s="19"/>
      <c r="AY73" s="95">
        <f t="shared" ref="AY73" si="22">AH73</f>
        <v>0</v>
      </c>
      <c r="AZ73" s="41" t="e">
        <f>IF(AV72&lt;=#REF!,AH73,IF(AND(AV72&gt;=#REF!,AV72&lt;=#REF!),AH73*105/108,AH73))</f>
        <v>#REF!</v>
      </c>
      <c r="BA73" s="40"/>
      <c r="BB73" s="41">
        <f t="shared" ref="BB73" si="23">IF($AL73="賃金で算定",0,INT(AY73*$AL73/100))</f>
        <v>0</v>
      </c>
      <c r="BC73" s="41" t="e">
        <f>IF(AY73=AZ73,BB73,AZ73*$AL73/100)</f>
        <v>#REF!</v>
      </c>
      <c r="BL73" s="17" t="e">
        <f>IF(AY73=AZ73,0,1)</f>
        <v>#REF!</v>
      </c>
      <c r="BM73" s="17" t="e">
        <f>IF(BL73=1,AL73,"")</f>
        <v>#REF!</v>
      </c>
    </row>
    <row r="74" spans="2:74" ht="18.75" customHeight="1">
      <c r="B74" s="525">
        <f>'報告書（事業主控）'!B74</f>
        <v>0</v>
      </c>
      <c r="C74" s="526"/>
      <c r="D74" s="526"/>
      <c r="E74" s="526"/>
      <c r="F74" s="526"/>
      <c r="G74" s="526"/>
      <c r="H74" s="526"/>
      <c r="I74" s="527"/>
      <c r="J74" s="525">
        <f>'報告書（事業主控）'!J74</f>
        <v>0</v>
      </c>
      <c r="K74" s="526"/>
      <c r="L74" s="526"/>
      <c r="M74" s="526"/>
      <c r="N74" s="528"/>
      <c r="O74" s="135">
        <f>'報告書（事業主控）'!O74</f>
        <v>0</v>
      </c>
      <c r="P74" s="16" t="s">
        <v>65</v>
      </c>
      <c r="Q74" s="135">
        <f>'報告書（事業主控）'!Q74</f>
        <v>0</v>
      </c>
      <c r="R74" s="16" t="s">
        <v>93</v>
      </c>
      <c r="S74" s="135">
        <f>'報告書（事業主控）'!S74</f>
        <v>0</v>
      </c>
      <c r="T74" s="282" t="s">
        <v>94</v>
      </c>
      <c r="U74" s="282"/>
      <c r="V74" s="519">
        <f>'報告書（事業主控）'!V74</f>
        <v>0</v>
      </c>
      <c r="W74" s="520"/>
      <c r="X74" s="520"/>
      <c r="Y74" s="138"/>
      <c r="Z74" s="139"/>
      <c r="AA74" s="140"/>
      <c r="AB74" s="140"/>
      <c r="AC74" s="138"/>
      <c r="AD74" s="139"/>
      <c r="AE74" s="140"/>
      <c r="AF74" s="140"/>
      <c r="AG74" s="138"/>
      <c r="AH74" s="521">
        <f>'報告書（事業主控）'!AH74</f>
        <v>0</v>
      </c>
      <c r="AI74" s="522"/>
      <c r="AJ74" s="522"/>
      <c r="AK74" s="523"/>
      <c r="AL74" s="550">
        <f>'報告書（事業主控）'!AL74</f>
        <v>0</v>
      </c>
      <c r="AM74" s="551"/>
      <c r="AN74" s="521">
        <f>'報告書（事業主控）'!AN74</f>
        <v>0</v>
      </c>
      <c r="AO74" s="522"/>
      <c r="AP74" s="522"/>
      <c r="AQ74" s="522"/>
      <c r="AR74" s="522"/>
      <c r="AS74" s="115"/>
      <c r="AV74" s="18">
        <f>IF(OR(O74="",Q74=""),"", IF(O74&lt;20,DATE(O74+118,Q74,IF(S74="",1,S74)),DATE(O74+88,Q74,IF(S74="",1,S74))))</f>
        <v>43069</v>
      </c>
      <c r="AW74" s="19" t="e">
        <f>IF(AV74&lt;=#REF!,"昔",IF(AV74&lt;=#REF!,"上",IF(AV74&lt;=#REF!,"中","下")))</f>
        <v>#REF!</v>
      </c>
      <c r="AX74" s="8" t="e">
        <f>IF(AV74&lt;=#REF!,5,IF(AV74&lt;=#REF!,7,IF(AV74&lt;=#REF!,9,11)))</f>
        <v>#REF!</v>
      </c>
      <c r="AY74" s="66"/>
      <c r="AZ74" s="67"/>
      <c r="BA74" s="68">
        <f t="shared" ref="BA74" si="24">AN74</f>
        <v>0</v>
      </c>
      <c r="BB74" s="67"/>
      <c r="BC74" s="67"/>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IF(AND(VALUE(概算年度)='報告書（提出用）'!O74,VALUE(概算年度)='報告書（提出用）'!O75),IF('報告書（提出用）'!Q74=1,1,IF('報告書（提出用）'!Q74=2,2,IF('報告書（提出用）'!Q74=3,3))))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75" customHeight="1">
      <c r="B75" s="515"/>
      <c r="C75" s="516"/>
      <c r="D75" s="516"/>
      <c r="E75" s="516"/>
      <c r="F75" s="516"/>
      <c r="G75" s="516"/>
      <c r="H75" s="516"/>
      <c r="I75" s="517"/>
      <c r="J75" s="515"/>
      <c r="K75" s="516"/>
      <c r="L75" s="516"/>
      <c r="M75" s="516"/>
      <c r="N75" s="518"/>
      <c r="O75" s="134">
        <f>'報告書（事業主控）'!O75</f>
        <v>0</v>
      </c>
      <c r="P75" s="100" t="s">
        <v>65</v>
      </c>
      <c r="Q75" s="134">
        <f>'報告書（事業主控）'!Q75</f>
        <v>0</v>
      </c>
      <c r="R75" s="100" t="s">
        <v>93</v>
      </c>
      <c r="S75" s="134">
        <f>'報告書（事業主控）'!S75</f>
        <v>0</v>
      </c>
      <c r="T75" s="511" t="s">
        <v>95</v>
      </c>
      <c r="U75" s="511"/>
      <c r="V75" s="504">
        <f>'報告書（事業主控）'!V75</f>
        <v>0</v>
      </c>
      <c r="W75" s="505"/>
      <c r="X75" s="505"/>
      <c r="Y75" s="505"/>
      <c r="Z75" s="504">
        <f>'報告書（事業主控）'!Z75</f>
        <v>0</v>
      </c>
      <c r="AA75" s="505"/>
      <c r="AB75" s="505"/>
      <c r="AC75" s="505"/>
      <c r="AD75" s="504">
        <f>'報告書（事業主控）'!AD75</f>
        <v>0</v>
      </c>
      <c r="AE75" s="505"/>
      <c r="AF75" s="505"/>
      <c r="AG75" s="505"/>
      <c r="AH75" s="504">
        <f>'報告書（事業主控）'!AH75</f>
        <v>0</v>
      </c>
      <c r="AI75" s="505"/>
      <c r="AJ75" s="505"/>
      <c r="AK75" s="506"/>
      <c r="AL75" s="552"/>
      <c r="AM75" s="553"/>
      <c r="AN75" s="512">
        <f>'報告書（事業主控）'!AN75</f>
        <v>0</v>
      </c>
      <c r="AO75" s="513"/>
      <c r="AP75" s="513"/>
      <c r="AQ75" s="513"/>
      <c r="AR75" s="513"/>
      <c r="AS75" s="114"/>
      <c r="AV75" s="18"/>
      <c r="AW75" s="19"/>
      <c r="AY75" s="95">
        <f t="shared" ref="AY75" si="25">AH75</f>
        <v>0</v>
      </c>
      <c r="AZ75" s="41" t="e">
        <f>IF(AV74&lt;=#REF!,AH75,IF(AND(AV74&gt;=#REF!,AV74&lt;=#REF!),AH75*105/108,AH75))</f>
        <v>#REF!</v>
      </c>
      <c r="BA75" s="40"/>
      <c r="BB75" s="41">
        <f t="shared" ref="BB75" si="26">IF($AL75="賃金で算定",0,INT(AY75*$AL75/100))</f>
        <v>0</v>
      </c>
      <c r="BC75" s="41" t="e">
        <f>IF(AY75=AZ75,BB75,AZ75*$AL75/100)</f>
        <v>#REF!</v>
      </c>
      <c r="BL75" s="17" t="e">
        <f>IF(AY75=AZ75,0,1)</f>
        <v>#REF!</v>
      </c>
      <c r="BM75" s="17" t="e">
        <f>IF(BL75=1,AL75,"")</f>
        <v>#REF!</v>
      </c>
    </row>
    <row r="76" spans="2:74" ht="18.75" customHeight="1">
      <c r="B76" s="525">
        <f>'報告書（事業主控）'!B76</f>
        <v>0</v>
      </c>
      <c r="C76" s="526"/>
      <c r="D76" s="526"/>
      <c r="E76" s="526"/>
      <c r="F76" s="526"/>
      <c r="G76" s="526"/>
      <c r="H76" s="526"/>
      <c r="I76" s="527"/>
      <c r="J76" s="525">
        <f>'報告書（事業主控）'!J76</f>
        <v>0</v>
      </c>
      <c r="K76" s="526"/>
      <c r="L76" s="526"/>
      <c r="M76" s="526"/>
      <c r="N76" s="528"/>
      <c r="O76" s="135">
        <f>'報告書（事業主控）'!O76</f>
        <v>0</v>
      </c>
      <c r="P76" s="16" t="s">
        <v>65</v>
      </c>
      <c r="Q76" s="135">
        <f>'報告書（事業主控）'!Q76</f>
        <v>0</v>
      </c>
      <c r="R76" s="16" t="s">
        <v>93</v>
      </c>
      <c r="S76" s="135">
        <f>'報告書（事業主控）'!S76</f>
        <v>0</v>
      </c>
      <c r="T76" s="282" t="s">
        <v>94</v>
      </c>
      <c r="U76" s="282"/>
      <c r="V76" s="519">
        <f>'報告書（事業主控）'!V76</f>
        <v>0</v>
      </c>
      <c r="W76" s="520"/>
      <c r="X76" s="520"/>
      <c r="Y76" s="138"/>
      <c r="Z76" s="139"/>
      <c r="AA76" s="140"/>
      <c r="AB76" s="140"/>
      <c r="AC76" s="138"/>
      <c r="AD76" s="139"/>
      <c r="AE76" s="140"/>
      <c r="AF76" s="140"/>
      <c r="AG76" s="138"/>
      <c r="AH76" s="521">
        <f>'報告書（事業主控）'!AH76</f>
        <v>0</v>
      </c>
      <c r="AI76" s="522"/>
      <c r="AJ76" s="522"/>
      <c r="AK76" s="523"/>
      <c r="AL76" s="550">
        <f>'報告書（事業主控）'!AL76</f>
        <v>0</v>
      </c>
      <c r="AM76" s="551"/>
      <c r="AN76" s="521">
        <f>'報告書（事業主控）'!AN76</f>
        <v>0</v>
      </c>
      <c r="AO76" s="522"/>
      <c r="AP76" s="522"/>
      <c r="AQ76" s="522"/>
      <c r="AR76" s="522"/>
      <c r="AS76" s="115"/>
      <c r="AV76" s="18">
        <f>IF(OR(O76="",Q76=""),"", IF(O76&lt;20,DATE(O76+118,Q76,IF(S76="",1,S76)),DATE(O76+88,Q76,IF(S76="",1,S76))))</f>
        <v>43069</v>
      </c>
      <c r="AW76" s="19" t="e">
        <f>IF(AV76&lt;=#REF!,"昔",IF(AV76&lt;=#REF!,"上",IF(AV76&lt;=#REF!,"中","下")))</f>
        <v>#REF!</v>
      </c>
      <c r="AX76" s="8" t="e">
        <f>IF(AV76&lt;=#REF!,5,IF(AV76&lt;=#REF!,7,IF(AV76&lt;=#REF!,9,11)))</f>
        <v>#REF!</v>
      </c>
      <c r="AY76" s="66"/>
      <c r="AZ76" s="67"/>
      <c r="BA76" s="68">
        <f t="shared" ref="BA76" si="27">AN76</f>
        <v>0</v>
      </c>
      <c r="BB76" s="67"/>
      <c r="BC76" s="67"/>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IF(AND(VALUE(概算年度)='報告書（提出用）'!O76,VALUE(概算年度)='報告書（提出用）'!O77),IF('報告書（提出用）'!Q76=1,1,IF('報告書（提出用）'!Q76=2,2,IF('報告書（提出用）'!Q76=3,3))))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75" customHeight="1">
      <c r="B77" s="515"/>
      <c r="C77" s="516"/>
      <c r="D77" s="516"/>
      <c r="E77" s="516"/>
      <c r="F77" s="516"/>
      <c r="G77" s="516"/>
      <c r="H77" s="516"/>
      <c r="I77" s="517"/>
      <c r="J77" s="515"/>
      <c r="K77" s="516"/>
      <c r="L77" s="516"/>
      <c r="M77" s="516"/>
      <c r="N77" s="518"/>
      <c r="O77" s="134">
        <f>'報告書（事業主控）'!O77</f>
        <v>0</v>
      </c>
      <c r="P77" s="100" t="s">
        <v>65</v>
      </c>
      <c r="Q77" s="134">
        <f>'報告書（事業主控）'!Q77</f>
        <v>0</v>
      </c>
      <c r="R77" s="100" t="s">
        <v>93</v>
      </c>
      <c r="S77" s="134">
        <f>'報告書（事業主控）'!S77</f>
        <v>0</v>
      </c>
      <c r="T77" s="511" t="s">
        <v>95</v>
      </c>
      <c r="U77" s="511"/>
      <c r="V77" s="504">
        <f>'報告書（事業主控）'!V77</f>
        <v>0</v>
      </c>
      <c r="W77" s="505"/>
      <c r="X77" s="505"/>
      <c r="Y77" s="505"/>
      <c r="Z77" s="504">
        <f>'報告書（事業主控）'!Z77</f>
        <v>0</v>
      </c>
      <c r="AA77" s="505"/>
      <c r="AB77" s="505"/>
      <c r="AC77" s="505"/>
      <c r="AD77" s="504">
        <f>'報告書（事業主控）'!AD77</f>
        <v>0</v>
      </c>
      <c r="AE77" s="505"/>
      <c r="AF77" s="505"/>
      <c r="AG77" s="505"/>
      <c r="AH77" s="504">
        <f>'報告書（事業主控）'!AH77</f>
        <v>0</v>
      </c>
      <c r="AI77" s="505"/>
      <c r="AJ77" s="505"/>
      <c r="AK77" s="506"/>
      <c r="AL77" s="552"/>
      <c r="AM77" s="553"/>
      <c r="AN77" s="512" t="str">
        <f>'報告書（事業主控）'!AN77</f>
        <v/>
      </c>
      <c r="AO77" s="513"/>
      <c r="AP77" s="513"/>
      <c r="AQ77" s="513"/>
      <c r="AR77" s="513"/>
      <c r="AS77" s="114"/>
      <c r="AV77" s="18"/>
      <c r="AW77" s="19"/>
      <c r="AY77" s="95">
        <f t="shared" ref="AY77" si="28">AH77</f>
        <v>0</v>
      </c>
      <c r="AZ77" s="41" t="e">
        <f>IF(AV76&lt;=#REF!,AH77,IF(AND(AV76&gt;=#REF!,AV76&lt;=#REF!),AH77*105/108,AH77))</f>
        <v>#REF!</v>
      </c>
      <c r="BA77" s="40"/>
      <c r="BB77" s="41">
        <f t="shared" ref="BB77" si="29">IF($AL77="賃金で算定",0,INT(AY77*$AL77/100))</f>
        <v>0</v>
      </c>
      <c r="BC77" s="41" t="e">
        <f>IF(AY77=AZ77,BB77,AZ77*$AL77/100)</f>
        <v>#REF!</v>
      </c>
      <c r="BL77" s="17" t="e">
        <f>IF(AY77=AZ77,0,1)</f>
        <v>#REF!</v>
      </c>
      <c r="BM77" s="17" t="e">
        <f>IF(BL77=1,AL77,"")</f>
        <v>#REF!</v>
      </c>
    </row>
    <row r="78" spans="2:74" ht="17.100000000000001" customHeight="1">
      <c r="B78" s="239" t="s">
        <v>66</v>
      </c>
      <c r="C78" s="240"/>
      <c r="D78" s="240"/>
      <c r="E78" s="241"/>
      <c r="F78" s="554">
        <f>'報告書（事業主控）'!F78</f>
        <v>0</v>
      </c>
      <c r="G78" s="555"/>
      <c r="H78" s="555"/>
      <c r="I78" s="555"/>
      <c r="J78" s="555"/>
      <c r="K78" s="555"/>
      <c r="L78" s="555"/>
      <c r="M78" s="555"/>
      <c r="N78" s="556"/>
      <c r="O78" s="239" t="s">
        <v>67</v>
      </c>
      <c r="P78" s="240"/>
      <c r="Q78" s="240"/>
      <c r="R78" s="240"/>
      <c r="S78" s="240"/>
      <c r="T78" s="240"/>
      <c r="U78" s="241"/>
      <c r="V78" s="257"/>
      <c r="W78" s="258"/>
      <c r="X78" s="258"/>
      <c r="Y78" s="259"/>
      <c r="Z78" s="126"/>
      <c r="AA78" s="127"/>
      <c r="AB78" s="127"/>
      <c r="AC78" s="128"/>
      <c r="AD78" s="126"/>
      <c r="AE78" s="127"/>
      <c r="AF78" s="127"/>
      <c r="AG78" s="128"/>
      <c r="AH78" s="257"/>
      <c r="AI78" s="258"/>
      <c r="AJ78" s="258"/>
      <c r="AK78" s="259"/>
      <c r="AL78" s="117"/>
      <c r="AM78" s="120"/>
      <c r="AN78" s="521">
        <f>'報告書（事業主控）'!AN78</f>
        <v>0</v>
      </c>
      <c r="AO78" s="522"/>
      <c r="AP78" s="522"/>
      <c r="AQ78" s="522"/>
      <c r="AR78" s="522"/>
      <c r="AS78" s="111"/>
      <c r="AW78" s="19"/>
      <c r="AY78" s="66"/>
      <c r="AZ78" s="76"/>
      <c r="BA78" s="77">
        <f>BA60+BA62+BA64+BA66+BA68+BA70+BA72+BA74+BA76</f>
        <v>0</v>
      </c>
      <c r="BB78" s="68">
        <f>BB61+BB63+BB65+BB67+BB69+BB71+BB73+BB75+BB77</f>
        <v>0</v>
      </c>
      <c r="BC78" s="68">
        <f>SUMIF(BL61:BL77,0,BC61:BC77)+ROUNDDOWN(ROUNDDOWN(BL78*105/108,0)*BM78/100,0)</f>
        <v>0</v>
      </c>
      <c r="BL78" s="17">
        <f>SUMIF(BL61:BL77,1,AH61:AK77)</f>
        <v>0</v>
      </c>
      <c r="BM78" s="17">
        <f>IF(COUNT(BM61:BM77)=0,0,SUM(BM61:BM77)/COUNT(BM61:BM77))</f>
        <v>0</v>
      </c>
      <c r="BV78" s="3"/>
    </row>
    <row r="79" spans="2:74" ht="17.100000000000001" customHeight="1">
      <c r="B79" s="242"/>
      <c r="C79" s="243"/>
      <c r="D79" s="243"/>
      <c r="E79" s="244"/>
      <c r="F79" s="557"/>
      <c r="G79" s="558"/>
      <c r="H79" s="558"/>
      <c r="I79" s="558"/>
      <c r="J79" s="558"/>
      <c r="K79" s="558"/>
      <c r="L79" s="558"/>
      <c r="M79" s="558"/>
      <c r="N79" s="559"/>
      <c r="O79" s="242"/>
      <c r="P79" s="243"/>
      <c r="Q79" s="243"/>
      <c r="R79" s="243"/>
      <c r="S79" s="243"/>
      <c r="T79" s="243"/>
      <c r="U79" s="244"/>
      <c r="V79" s="563">
        <f>'報告書（事業主控）'!V79</f>
        <v>0</v>
      </c>
      <c r="W79" s="564"/>
      <c r="X79" s="564"/>
      <c r="Y79" s="565"/>
      <c r="Z79" s="563">
        <f>'報告書（事業主控）'!Z79</f>
        <v>0</v>
      </c>
      <c r="AA79" s="566"/>
      <c r="AB79" s="566"/>
      <c r="AC79" s="567"/>
      <c r="AD79" s="563">
        <f>'報告書（事業主控）'!AD79</f>
        <v>0</v>
      </c>
      <c r="AE79" s="566"/>
      <c r="AF79" s="566"/>
      <c r="AG79" s="567"/>
      <c r="AH79" s="563">
        <f>'報告書（事業主控）'!AH79</f>
        <v>0</v>
      </c>
      <c r="AI79" s="568"/>
      <c r="AJ79" s="568"/>
      <c r="AK79" s="568"/>
      <c r="AL79" s="121"/>
      <c r="AM79" s="122"/>
      <c r="AN79" s="563">
        <f>'報告書（事業主控）'!AN79</f>
        <v>0</v>
      </c>
      <c r="AO79" s="564"/>
      <c r="AP79" s="564"/>
      <c r="AQ79" s="564"/>
      <c r="AR79" s="564"/>
      <c r="AS79" s="122"/>
      <c r="AW79" s="19"/>
      <c r="AY79" s="78">
        <f>AY61+AY63+AY65+AY67+AY69+AY71+AY73+AY75+AY77</f>
        <v>0</v>
      </c>
      <c r="AZ79" s="79"/>
      <c r="BA79" s="79"/>
      <c r="BB79" s="80">
        <f>BB78</f>
        <v>0</v>
      </c>
      <c r="BC79" s="81"/>
    </row>
    <row r="80" spans="2:74" ht="16.5" customHeight="1">
      <c r="B80" s="245"/>
      <c r="C80" s="246"/>
      <c r="D80" s="246"/>
      <c r="E80" s="247"/>
      <c r="F80" s="560"/>
      <c r="G80" s="561"/>
      <c r="H80" s="561"/>
      <c r="I80" s="561"/>
      <c r="J80" s="561"/>
      <c r="K80" s="561"/>
      <c r="L80" s="561"/>
      <c r="M80" s="561"/>
      <c r="N80" s="562"/>
      <c r="O80" s="245"/>
      <c r="P80" s="246"/>
      <c r="Q80" s="246"/>
      <c r="R80" s="246"/>
      <c r="S80" s="246"/>
      <c r="T80" s="246"/>
      <c r="U80" s="247"/>
      <c r="V80" s="569"/>
      <c r="W80" s="570"/>
      <c r="X80" s="570"/>
      <c r="Y80" s="571"/>
      <c r="Z80" s="569"/>
      <c r="AA80" s="570"/>
      <c r="AB80" s="570"/>
      <c r="AC80" s="570"/>
      <c r="AD80" s="569"/>
      <c r="AE80" s="570"/>
      <c r="AF80" s="570"/>
      <c r="AG80" s="570"/>
      <c r="AH80" s="569"/>
      <c r="AI80" s="570"/>
      <c r="AJ80" s="570"/>
      <c r="AK80" s="571"/>
      <c r="AL80" s="112"/>
      <c r="AM80" s="116"/>
      <c r="AN80" s="572">
        <f>'報告書（事業主控）'!AN80</f>
        <v>0</v>
      </c>
      <c r="AO80" s="573"/>
      <c r="AP80" s="573"/>
      <c r="AQ80" s="573"/>
      <c r="AR80" s="573"/>
      <c r="AS80" s="116"/>
      <c r="AU80" s="30"/>
      <c r="AW80" s="19"/>
      <c r="AY80" s="96"/>
      <c r="AZ80" s="43" t="e">
        <f>IF(AZ61+AZ63+AZ65+AZ67+AZ69+AZ71+AZ73+AZ75+AZ77=AY79,0,ROUNDDOWN(AZ61+AZ63+AZ65+AZ67+AZ69+AZ71+AZ73+AZ75+AZ77,0))</f>
        <v>#REF!</v>
      </c>
      <c r="BA80" s="42"/>
      <c r="BB80" s="42"/>
      <c r="BC80" s="43">
        <f>IF(BC78=BB79,0,BC78)</f>
        <v>0</v>
      </c>
    </row>
    <row r="81" spans="2:62" ht="18" customHeight="1">
      <c r="B81" s="8"/>
      <c r="C81" s="8"/>
      <c r="D81" s="8"/>
      <c r="E81" s="8"/>
      <c r="F81" s="103"/>
      <c r="G81" s="103"/>
      <c r="H81" s="103"/>
      <c r="I81" s="103"/>
      <c r="J81" s="103"/>
      <c r="K81" s="103"/>
      <c r="L81" s="103"/>
      <c r="M81" s="103"/>
      <c r="N81" s="103"/>
      <c r="O81" s="8"/>
      <c r="P81" s="8"/>
      <c r="Q81" s="8"/>
      <c r="R81" s="8"/>
      <c r="S81" s="8"/>
      <c r="T81" s="8"/>
      <c r="U81" s="8"/>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U81" s="30"/>
      <c r="AW81" s="19"/>
      <c r="AY81" s="101"/>
      <c r="AZ81" s="102"/>
      <c r="BA81" s="101"/>
      <c r="BB81" s="101"/>
      <c r="BC81" s="102"/>
    </row>
    <row r="82" spans="2:62" ht="7.5" customHeight="1">
      <c r="X82" s="3"/>
      <c r="Y82" s="3"/>
      <c r="BF82" s="63">
        <v>27</v>
      </c>
      <c r="BG82" s="71">
        <f t="shared" ref="BG82:BH85" si="30">BG81+$BJ$14</f>
        <v>41</v>
      </c>
      <c r="BH82" s="71">
        <f t="shared" si="30"/>
        <v>41</v>
      </c>
      <c r="BI82" s="64" t="str">
        <f ca="1">IF(COUNTA(INDIRECT(ADDRESS(BG82,2)):INDIRECT(ADDRESS(BH82,2)))&gt;0,COUNTA(INDIRECT(ADDRESS(BG82,2)):INDIRECT(ADDRESS(BH82,2))),"")</f>
        <v/>
      </c>
      <c r="BJ82" s="17"/>
    </row>
    <row r="83" spans="2:62" ht="10.5" customHeight="1">
      <c r="X83" s="3"/>
      <c r="Y83" s="3"/>
      <c r="BF83" s="63">
        <v>28</v>
      </c>
      <c r="BG83" s="71">
        <f t="shared" si="30"/>
        <v>82</v>
      </c>
      <c r="BH83" s="71">
        <f t="shared" si="30"/>
        <v>82</v>
      </c>
      <c r="BI83" s="64" t="str">
        <f ca="1">IF(COUNTA(INDIRECT(ADDRESS(BG83,2)):INDIRECT(ADDRESS(BH83,2)))&gt;0,COUNTA(INDIRECT(ADDRESS(BG83,2)):INDIRECT(ADDRESS(BH83,2))),"")</f>
        <v/>
      </c>
      <c r="BJ83" s="17"/>
    </row>
    <row r="84" spans="2:62" ht="5.25" customHeight="1">
      <c r="X84" s="3"/>
      <c r="Y84" s="3"/>
      <c r="BF84" s="63">
        <v>29</v>
      </c>
      <c r="BG84" s="71">
        <f t="shared" si="30"/>
        <v>123</v>
      </c>
      <c r="BH84" s="71">
        <f t="shared" si="30"/>
        <v>123</v>
      </c>
      <c r="BI84" s="64" t="str">
        <f ca="1">IF(COUNTA(INDIRECT(ADDRESS(BG84,2)):INDIRECT(ADDRESS(BH84,2)))&gt;0,COUNTA(INDIRECT(ADDRESS(BG84,2)):INDIRECT(ADDRESS(BH84,2))),"")</f>
        <v/>
      </c>
      <c r="BJ84" s="17"/>
    </row>
    <row r="85" spans="2:62" ht="5.25" customHeight="1" thickBot="1">
      <c r="X85" s="3"/>
      <c r="Y85" s="3"/>
      <c r="BF85" s="83">
        <v>30</v>
      </c>
      <c r="BG85" s="84">
        <f t="shared" si="30"/>
        <v>164</v>
      </c>
      <c r="BH85" s="84">
        <f t="shared" si="30"/>
        <v>164</v>
      </c>
      <c r="BI85" s="85" t="str">
        <f ca="1">IF(COUNTA(INDIRECT(ADDRESS(BG85,2)):INDIRECT(ADDRESS(BH85,2)))&gt;0,COUNTA(INDIRECT(ADDRESS(BG85,2)):INDIRECT(ADDRESS(BH85,2))),"")</f>
        <v/>
      </c>
      <c r="BJ85" s="17"/>
    </row>
    <row r="86" spans="2:62" ht="5.25" customHeight="1">
      <c r="X86" s="3"/>
      <c r="Y86" s="3"/>
      <c r="BJ86" s="17"/>
    </row>
    <row r="87" spans="2:62" ht="5.25" customHeight="1">
      <c r="X87" s="3"/>
      <c r="Y87" s="3"/>
    </row>
    <row r="88" spans="2:62" ht="17.25" customHeight="1">
      <c r="B88" s="2" t="s">
        <v>87</v>
      </c>
      <c r="S88" s="8"/>
      <c r="T88" s="8"/>
      <c r="U88" s="8"/>
      <c r="V88" s="8"/>
      <c r="W88" s="8"/>
      <c r="AL88" s="20"/>
    </row>
    <row r="89" spans="2:62" ht="12.75" customHeight="1">
      <c r="M89" s="21"/>
      <c r="N89" s="21"/>
      <c r="O89" s="21"/>
      <c r="P89" s="21"/>
      <c r="Q89" s="21"/>
      <c r="R89" s="21"/>
      <c r="S89" s="21"/>
      <c r="T89" s="22"/>
      <c r="U89" s="22"/>
      <c r="V89" s="22"/>
      <c r="W89" s="22"/>
      <c r="X89" s="22"/>
      <c r="Y89" s="22"/>
      <c r="Z89" s="22"/>
      <c r="AA89" s="21"/>
      <c r="AB89" s="21"/>
      <c r="AC89" s="21"/>
      <c r="AL89" s="20"/>
      <c r="AM89" s="365" t="s">
        <v>172</v>
      </c>
      <c r="AN89" s="366"/>
      <c r="AO89" s="366"/>
      <c r="AP89" s="367"/>
      <c r="AZ89" s="1"/>
    </row>
    <row r="90" spans="2:62" ht="12.75" customHeight="1">
      <c r="M90" s="21"/>
      <c r="N90" s="21"/>
      <c r="O90" s="21"/>
      <c r="P90" s="21"/>
      <c r="Q90" s="21"/>
      <c r="R90" s="21"/>
      <c r="S90" s="21"/>
      <c r="T90" s="22"/>
      <c r="U90" s="22"/>
      <c r="V90" s="22"/>
      <c r="W90" s="22"/>
      <c r="X90" s="22"/>
      <c r="Y90" s="22"/>
      <c r="Z90" s="22"/>
      <c r="AA90" s="21"/>
      <c r="AB90" s="21"/>
      <c r="AC90" s="21"/>
      <c r="AL90" s="20"/>
      <c r="AM90" s="368"/>
      <c r="AN90" s="369"/>
      <c r="AO90" s="369"/>
      <c r="AP90" s="370"/>
    </row>
    <row r="91" spans="2:62" ht="12.75" customHeight="1">
      <c r="M91" s="21"/>
      <c r="N91" s="21"/>
      <c r="O91" s="21"/>
      <c r="P91" s="21"/>
      <c r="Q91" s="21"/>
      <c r="R91" s="21"/>
      <c r="S91" s="21"/>
      <c r="T91" s="21"/>
      <c r="U91" s="21"/>
      <c r="V91" s="21"/>
      <c r="W91" s="21"/>
      <c r="X91" s="21"/>
      <c r="Y91" s="21"/>
      <c r="Z91" s="21"/>
      <c r="AA91" s="21"/>
      <c r="AB91" s="21"/>
      <c r="AC91" s="21"/>
      <c r="AL91" s="20"/>
      <c r="AM91" s="47"/>
      <c r="AN91" s="47"/>
    </row>
    <row r="92" spans="2:62" ht="6" customHeight="1">
      <c r="M92" s="21"/>
      <c r="N92" s="21"/>
      <c r="O92" s="21"/>
      <c r="P92" s="21"/>
      <c r="Q92" s="21"/>
      <c r="R92" s="21"/>
      <c r="S92" s="21"/>
      <c r="T92" s="21"/>
      <c r="U92" s="21"/>
      <c r="V92" s="21"/>
      <c r="W92" s="21"/>
      <c r="X92" s="21"/>
      <c r="Y92" s="21"/>
      <c r="Z92" s="21"/>
      <c r="AA92" s="21"/>
      <c r="AB92" s="21"/>
      <c r="AC92" s="21"/>
      <c r="AL92" s="20"/>
      <c r="AM92" s="20"/>
    </row>
    <row r="93" spans="2:62" ht="12.75" customHeight="1">
      <c r="B93" s="371" t="s">
        <v>9</v>
      </c>
      <c r="C93" s="372"/>
      <c r="D93" s="372"/>
      <c r="E93" s="372"/>
      <c r="F93" s="372"/>
      <c r="G93" s="372"/>
      <c r="H93" s="372"/>
      <c r="I93" s="372"/>
      <c r="J93" s="374" t="s">
        <v>10</v>
      </c>
      <c r="K93" s="374"/>
      <c r="L93" s="89" t="s">
        <v>11</v>
      </c>
      <c r="M93" s="374" t="s">
        <v>12</v>
      </c>
      <c r="N93" s="374"/>
      <c r="O93" s="375" t="s">
        <v>13</v>
      </c>
      <c r="P93" s="374"/>
      <c r="Q93" s="374"/>
      <c r="R93" s="374"/>
      <c r="S93" s="374"/>
      <c r="T93" s="374"/>
      <c r="U93" s="374" t="s">
        <v>14</v>
      </c>
      <c r="V93" s="374"/>
      <c r="W93" s="374"/>
      <c r="AD93" s="16"/>
      <c r="AE93" s="16"/>
      <c r="AF93" s="16"/>
      <c r="AG93" s="16"/>
      <c r="AH93" s="16"/>
      <c r="AI93" s="16"/>
      <c r="AJ93" s="16"/>
      <c r="AL93" s="478">
        <f>'報告書（事業主控）'!AL93</f>
        <v>0</v>
      </c>
      <c r="AM93" s="490"/>
      <c r="AN93" s="345" t="s">
        <v>15</v>
      </c>
      <c r="AO93" s="345"/>
      <c r="AP93" s="490">
        <f>'報告書（事業主控）'!AP93</f>
        <v>3</v>
      </c>
      <c r="AQ93" s="490"/>
      <c r="AR93" s="345" t="s">
        <v>16</v>
      </c>
      <c r="AS93" s="346"/>
    </row>
    <row r="94" spans="2:62" ht="13.9" customHeight="1">
      <c r="B94" s="372"/>
      <c r="C94" s="372"/>
      <c r="D94" s="372"/>
      <c r="E94" s="372"/>
      <c r="F94" s="372"/>
      <c r="G94" s="372"/>
      <c r="H94" s="372"/>
      <c r="I94" s="372"/>
      <c r="J94" s="351" t="s">
        <v>156</v>
      </c>
      <c r="K94" s="353" t="s">
        <v>157</v>
      </c>
      <c r="L94" s="356" t="s">
        <v>158</v>
      </c>
      <c r="M94" s="359" t="s">
        <v>159</v>
      </c>
      <c r="N94" s="353" t="s">
        <v>160</v>
      </c>
      <c r="O94" s="359" t="s">
        <v>161</v>
      </c>
      <c r="P94" s="362" t="s">
        <v>157</v>
      </c>
      <c r="Q94" s="362" t="s">
        <v>158</v>
      </c>
      <c r="R94" s="362" t="s">
        <v>159</v>
      </c>
      <c r="S94" s="362" t="s">
        <v>158</v>
      </c>
      <c r="T94" s="353" t="s">
        <v>162</v>
      </c>
      <c r="U94" s="484">
        <f>'報告書（事業主控）'!U94</f>
        <v>0</v>
      </c>
      <c r="V94" s="486">
        <f>'報告書（事業主控）'!V94</f>
        <v>0</v>
      </c>
      <c r="W94" s="488">
        <f>'報告書（事業主控）'!W94</f>
        <v>0</v>
      </c>
      <c r="AD94" s="16"/>
      <c r="AE94" s="16"/>
      <c r="AF94" s="16"/>
      <c r="AG94" s="16"/>
      <c r="AH94" s="16"/>
      <c r="AI94" s="16"/>
      <c r="AJ94" s="16"/>
      <c r="AL94" s="537"/>
      <c r="AM94" s="491"/>
      <c r="AN94" s="347"/>
      <c r="AO94" s="347"/>
      <c r="AP94" s="491"/>
      <c r="AQ94" s="491"/>
      <c r="AR94" s="347"/>
      <c r="AS94" s="348"/>
    </row>
    <row r="95" spans="2:62" ht="9" customHeight="1">
      <c r="B95" s="372"/>
      <c r="C95" s="372"/>
      <c r="D95" s="372"/>
      <c r="E95" s="372"/>
      <c r="F95" s="372"/>
      <c r="G95" s="372"/>
      <c r="H95" s="372"/>
      <c r="I95" s="372"/>
      <c r="J95" s="352"/>
      <c r="K95" s="354"/>
      <c r="L95" s="357"/>
      <c r="M95" s="360"/>
      <c r="N95" s="354"/>
      <c r="O95" s="360"/>
      <c r="P95" s="363"/>
      <c r="Q95" s="363"/>
      <c r="R95" s="363"/>
      <c r="S95" s="363"/>
      <c r="T95" s="354"/>
      <c r="U95" s="485"/>
      <c r="V95" s="487"/>
      <c r="W95" s="489"/>
      <c r="AD95" s="16"/>
      <c r="AE95" s="16"/>
      <c r="AF95" s="16"/>
      <c r="AG95" s="16"/>
      <c r="AH95" s="16"/>
      <c r="AI95" s="16"/>
      <c r="AJ95" s="16"/>
      <c r="AL95" s="538"/>
      <c r="AM95" s="492"/>
      <c r="AN95" s="349"/>
      <c r="AO95" s="349"/>
      <c r="AP95" s="492"/>
      <c r="AQ95" s="492"/>
      <c r="AR95" s="349"/>
      <c r="AS95" s="350"/>
    </row>
    <row r="96" spans="2:62" ht="6" customHeight="1">
      <c r="B96" s="373"/>
      <c r="C96" s="373"/>
      <c r="D96" s="373"/>
      <c r="E96" s="373"/>
      <c r="F96" s="373"/>
      <c r="G96" s="373"/>
      <c r="H96" s="373"/>
      <c r="I96" s="373"/>
      <c r="J96" s="352"/>
      <c r="K96" s="355"/>
      <c r="L96" s="358"/>
      <c r="M96" s="361"/>
      <c r="N96" s="355"/>
      <c r="O96" s="361"/>
      <c r="P96" s="364"/>
      <c r="Q96" s="364"/>
      <c r="R96" s="364"/>
      <c r="S96" s="364"/>
      <c r="T96" s="355"/>
      <c r="U96" s="485"/>
      <c r="V96" s="487"/>
      <c r="W96" s="489"/>
    </row>
    <row r="97" spans="2:74" ht="15" customHeight="1">
      <c r="B97" s="296" t="s">
        <v>88</v>
      </c>
      <c r="C97" s="297"/>
      <c r="D97" s="297"/>
      <c r="E97" s="297"/>
      <c r="F97" s="297"/>
      <c r="G97" s="297"/>
      <c r="H97" s="297"/>
      <c r="I97" s="298"/>
      <c r="J97" s="296" t="s">
        <v>21</v>
      </c>
      <c r="K97" s="297"/>
      <c r="L97" s="297"/>
      <c r="M97" s="297"/>
      <c r="N97" s="305"/>
      <c r="O97" s="308" t="s">
        <v>89</v>
      </c>
      <c r="P97" s="297"/>
      <c r="Q97" s="297"/>
      <c r="R97" s="297"/>
      <c r="S97" s="297"/>
      <c r="T97" s="297"/>
      <c r="U97" s="298"/>
      <c r="V97" s="48" t="s">
        <v>23</v>
      </c>
      <c r="W97" s="49"/>
      <c r="X97" s="49"/>
      <c r="Y97" s="311" t="s">
        <v>24</v>
      </c>
      <c r="Z97" s="311"/>
      <c r="AA97" s="311"/>
      <c r="AB97" s="311"/>
      <c r="AC97" s="311"/>
      <c r="AD97" s="311"/>
      <c r="AE97" s="311"/>
      <c r="AF97" s="311"/>
      <c r="AG97" s="311"/>
      <c r="AH97" s="311"/>
      <c r="AI97" s="49"/>
      <c r="AJ97" s="49"/>
      <c r="AK97" s="50"/>
      <c r="AL97" s="312" t="s">
        <v>25</v>
      </c>
      <c r="AM97" s="312"/>
      <c r="AN97" s="313" t="s">
        <v>26</v>
      </c>
      <c r="AO97" s="313"/>
      <c r="AP97" s="313"/>
      <c r="AQ97" s="313"/>
      <c r="AR97" s="313"/>
      <c r="AS97" s="314"/>
    </row>
    <row r="98" spans="2:74" ht="13.9" customHeight="1">
      <c r="B98" s="299"/>
      <c r="C98" s="300"/>
      <c r="D98" s="300"/>
      <c r="E98" s="300"/>
      <c r="F98" s="300"/>
      <c r="G98" s="300"/>
      <c r="H98" s="300"/>
      <c r="I98" s="301"/>
      <c r="J98" s="299"/>
      <c r="K98" s="300"/>
      <c r="L98" s="300"/>
      <c r="M98" s="300"/>
      <c r="N98" s="306"/>
      <c r="O98" s="309"/>
      <c r="P98" s="300"/>
      <c r="Q98" s="300"/>
      <c r="R98" s="300"/>
      <c r="S98" s="300"/>
      <c r="T98" s="300"/>
      <c r="U98" s="301"/>
      <c r="V98" s="315" t="s">
        <v>29</v>
      </c>
      <c r="W98" s="316"/>
      <c r="X98" s="316"/>
      <c r="Y98" s="317"/>
      <c r="Z98" s="321" t="s">
        <v>30</v>
      </c>
      <c r="AA98" s="322"/>
      <c r="AB98" s="322"/>
      <c r="AC98" s="323"/>
      <c r="AD98" s="327" t="s">
        <v>31</v>
      </c>
      <c r="AE98" s="328"/>
      <c r="AF98" s="328"/>
      <c r="AG98" s="329"/>
      <c r="AH98" s="544" t="s">
        <v>32</v>
      </c>
      <c r="AI98" s="545"/>
      <c r="AJ98" s="545"/>
      <c r="AK98" s="546"/>
      <c r="AL98" s="339" t="s">
        <v>33</v>
      </c>
      <c r="AM98" s="339"/>
      <c r="AN98" s="341" t="s">
        <v>34</v>
      </c>
      <c r="AO98" s="342"/>
      <c r="AP98" s="342"/>
      <c r="AQ98" s="342"/>
      <c r="AR98" s="343"/>
      <c r="AS98" s="344"/>
      <c r="AY98" s="61" t="s">
        <v>35</v>
      </c>
      <c r="AZ98" s="61" t="s">
        <v>35</v>
      </c>
      <c r="BA98" s="61" t="s">
        <v>36</v>
      </c>
      <c r="BB98" s="292" t="s">
        <v>37</v>
      </c>
      <c r="BC98" s="293"/>
    </row>
    <row r="99" spans="2:74" ht="13.9" customHeight="1">
      <c r="B99" s="302"/>
      <c r="C99" s="303"/>
      <c r="D99" s="303"/>
      <c r="E99" s="303"/>
      <c r="F99" s="303"/>
      <c r="G99" s="303"/>
      <c r="H99" s="303"/>
      <c r="I99" s="304"/>
      <c r="J99" s="302"/>
      <c r="K99" s="303"/>
      <c r="L99" s="303"/>
      <c r="M99" s="303"/>
      <c r="N99" s="307"/>
      <c r="O99" s="310"/>
      <c r="P99" s="303"/>
      <c r="Q99" s="303"/>
      <c r="R99" s="303"/>
      <c r="S99" s="303"/>
      <c r="T99" s="303"/>
      <c r="U99" s="304"/>
      <c r="V99" s="318"/>
      <c r="W99" s="319"/>
      <c r="X99" s="319"/>
      <c r="Y99" s="320"/>
      <c r="Z99" s="324"/>
      <c r="AA99" s="325"/>
      <c r="AB99" s="325"/>
      <c r="AC99" s="326"/>
      <c r="AD99" s="330"/>
      <c r="AE99" s="331"/>
      <c r="AF99" s="331"/>
      <c r="AG99" s="332"/>
      <c r="AH99" s="547"/>
      <c r="AI99" s="548"/>
      <c r="AJ99" s="548"/>
      <c r="AK99" s="549"/>
      <c r="AL99" s="340"/>
      <c r="AM99" s="340"/>
      <c r="AN99" s="294"/>
      <c r="AO99" s="294"/>
      <c r="AP99" s="294"/>
      <c r="AQ99" s="294"/>
      <c r="AR99" s="294"/>
      <c r="AS99" s="295"/>
      <c r="AY99" s="39"/>
      <c r="AZ99" s="40" t="s">
        <v>40</v>
      </c>
      <c r="BA99" s="40" t="s">
        <v>41</v>
      </c>
      <c r="BB99" s="62" t="s">
        <v>42</v>
      </c>
      <c r="BC99" s="40" t="s">
        <v>40</v>
      </c>
      <c r="BL99" s="17" t="s">
        <v>51</v>
      </c>
      <c r="BM99" s="17" t="s">
        <v>52</v>
      </c>
    </row>
    <row r="100" spans="2:74" ht="18.75" customHeight="1">
      <c r="B100" s="493">
        <f>'報告書（事業主控）'!B100</f>
        <v>0</v>
      </c>
      <c r="C100" s="494"/>
      <c r="D100" s="494"/>
      <c r="E100" s="494"/>
      <c r="F100" s="494"/>
      <c r="G100" s="494"/>
      <c r="H100" s="494"/>
      <c r="I100" s="495"/>
      <c r="J100" s="493">
        <f>'報告書（事業主控）'!J100</f>
        <v>0</v>
      </c>
      <c r="K100" s="494"/>
      <c r="L100" s="494"/>
      <c r="M100" s="494"/>
      <c r="N100" s="499"/>
      <c r="O100" s="133">
        <f>'報告書（事業主控）'!O100</f>
        <v>0</v>
      </c>
      <c r="P100" s="65" t="s">
        <v>65</v>
      </c>
      <c r="Q100" s="133">
        <f>'報告書（事業主控）'!Q100</f>
        <v>0</v>
      </c>
      <c r="R100" s="65" t="s">
        <v>93</v>
      </c>
      <c r="S100" s="133">
        <f>'報告書（事業主控）'!S100</f>
        <v>0</v>
      </c>
      <c r="T100" s="277" t="s">
        <v>94</v>
      </c>
      <c r="U100" s="277"/>
      <c r="V100" s="539">
        <f>'報告書（事業主控）'!V100</f>
        <v>0</v>
      </c>
      <c r="W100" s="540"/>
      <c r="X100" s="540"/>
      <c r="Y100" s="53" t="s">
        <v>63</v>
      </c>
      <c r="Z100" s="55"/>
      <c r="AA100" s="56"/>
      <c r="AB100" s="56"/>
      <c r="AC100" s="53" t="s">
        <v>63</v>
      </c>
      <c r="AD100" s="55"/>
      <c r="AE100" s="56"/>
      <c r="AF100" s="56"/>
      <c r="AG100" s="54" t="s">
        <v>63</v>
      </c>
      <c r="AH100" s="541">
        <f>'報告書（事業主控）'!AH100</f>
        <v>0</v>
      </c>
      <c r="AI100" s="542"/>
      <c r="AJ100" s="542"/>
      <c r="AK100" s="543"/>
      <c r="AL100" s="550">
        <f>'報告書（事業主控）'!AL100</f>
        <v>0</v>
      </c>
      <c r="AM100" s="551"/>
      <c r="AN100" s="280"/>
      <c r="AO100" s="281"/>
      <c r="AP100" s="281"/>
      <c r="AQ100" s="281"/>
      <c r="AR100" s="281"/>
      <c r="AS100" s="124" t="s">
        <v>63</v>
      </c>
      <c r="AV100" s="18">
        <f>IF(OR(O100="",Q100=""),"", IF(O100&lt;20,DATE(O100+118,Q100,IF(S100="",1,S100)),DATE(O100+88,Q100,IF(S100="",1,S100))))</f>
        <v>43069</v>
      </c>
      <c r="AW100" s="19" t="e">
        <f>IF(AV100&lt;=#REF!,"昔",IF(AV100&lt;=#REF!,"上",IF(AV100&lt;=#REF!,"中","下")))</f>
        <v>#REF!</v>
      </c>
      <c r="AX100" s="8" t="e">
        <f>IF(AV100&lt;=#REF!,5,IF(AV100&lt;=#REF!,7,IF(AV100&lt;=#REF!,9,11)))</f>
        <v>#REF!</v>
      </c>
      <c r="AY100" s="66"/>
      <c r="AZ100" s="67"/>
      <c r="BA100" s="68">
        <f>AN100</f>
        <v>0</v>
      </c>
      <c r="BB100" s="67"/>
      <c r="BC100" s="67"/>
      <c r="BO100" s="1" t="e">
        <f>IF(O100&lt;=VALUE(概算年度),O100+2018,O100+1988)</f>
        <v>#REF!</v>
      </c>
      <c r="BP100" s="1" t="e">
        <f>IF(BO100=2019,1)</f>
        <v>#REF!</v>
      </c>
      <c r="BQ100" s="3" t="e">
        <f>IF(BO100&lt;=2018,1)</f>
        <v>#REF!</v>
      </c>
      <c r="BR100" s="3" t="e">
        <f>IF(BO100&gt;=2020,1)</f>
        <v>#REF!</v>
      </c>
      <c r="BS100" s="3" t="e">
        <f>IF(AND(O100=31,Q100=1,O101=31),1,IF(AND(O100=31,Q100=2,O101=31),2,IF(AND(O100=31,Q100=3,O101=31),3,IF(AND(O100=31,Q100=4,O101=31),4,IF(AND(O100&gt;VALUE(概算年度),O100&lt;31,O101=31),5)))))</f>
        <v>#REF!</v>
      </c>
      <c r="BT100" s="3" t="b">
        <f>IF(OR(O100=31,O100=1),IF(AND(O101=1,OR(Q100=1,Q100=2,Q100=3,Q100=4,Q100=5)),1,IF(AND(O101=1,Q100=6),6,IF(AND(O101=1,Q100=7),7,IF(AND(O101=1,Q100=8),8,IF(AND(O101=1,Q100=9),9,IF(AND(O101=1,Q100=10),10,IF(AND(O101=1,Q100=11),11,IF(AND(O101=1,Q100=12),12)))))))),IF(O101=1,13))</f>
        <v>0</v>
      </c>
      <c r="BU100" s="3" t="e">
        <f>IF(AND(VALUE(概算年度)='報告書（提出用）'!O100,VALUE(概算年度)='報告書（提出用）'!O101),IF('報告書（提出用）'!Q100=1,1,IF('報告書（提出用）'!Q100=2,2,IF('報告書（提出用）'!Q100=3,3))))</f>
        <v>#REF!</v>
      </c>
      <c r="BV100" s="3" t="e">
        <f>IF(BS100=1,"平31_1",IF(BS100=2,"平31_2",IF(BS100=3,"平31_3",IF(BS100=4,"平31_4",IF(BS100=5,"平31_1",IF(BT100=1,"_5月",IF(BT100=6,"_6月",IF(BT100=7,"_7月",IF(BT100=8,"_8月",IF(BT100=9,"_9月",IF(BT100=10,"_10月",IF(BT100=11,"_11月",IF(BT100=12,"_12月",IF(BT100=13,"_5月",IF(AND(O100=O101,O101&lt;&gt;VALUE(概算年度)),IF(Q100=1,"_1月",IF(Q100=2,"_2月",IF(Q100=3,"_3月",IF(Q100=4,"_4月",IF(Q100=5,"_5月",IF(Q100=6,"_6月",IF(Q100=7,"_7月",IF(Q100=8,"_8月",IF(Q100=9,"_9月",IF(Q100=10,"_10月",IF(Q100=11,"_11月",IF(Q100=12,"_12月")))))))))))),IF(BU100=1,"対象年1_3月",IF(BU100=2,"対象年2_3月",IF(BU100=3,"対象年3月",IF(O101=VALUE(概算年度),"対象年1_3月","_1月")))))))))))))))))))</f>
        <v>#REF!</v>
      </c>
    </row>
    <row r="101" spans="2:74" ht="18.75" customHeight="1">
      <c r="B101" s="515"/>
      <c r="C101" s="516"/>
      <c r="D101" s="516"/>
      <c r="E101" s="516"/>
      <c r="F101" s="516"/>
      <c r="G101" s="516"/>
      <c r="H101" s="516"/>
      <c r="I101" s="517"/>
      <c r="J101" s="515"/>
      <c r="K101" s="516"/>
      <c r="L101" s="516"/>
      <c r="M101" s="516"/>
      <c r="N101" s="518"/>
      <c r="O101" s="134">
        <f>'報告書（事業主控）'!O101</f>
        <v>0</v>
      </c>
      <c r="P101" s="100" t="s">
        <v>65</v>
      </c>
      <c r="Q101" s="134">
        <f>'報告書（事業主控）'!Q101</f>
        <v>0</v>
      </c>
      <c r="R101" s="100" t="s">
        <v>93</v>
      </c>
      <c r="S101" s="134">
        <f>'報告書（事業主控）'!S101</f>
        <v>0</v>
      </c>
      <c r="T101" s="511" t="s">
        <v>95</v>
      </c>
      <c r="U101" s="511"/>
      <c r="V101" s="512">
        <f>'報告書（事業主控）'!V101</f>
        <v>0</v>
      </c>
      <c r="W101" s="513"/>
      <c r="X101" s="513"/>
      <c r="Y101" s="513"/>
      <c r="Z101" s="512">
        <f>'報告書（事業主控）'!Z101</f>
        <v>0</v>
      </c>
      <c r="AA101" s="513"/>
      <c r="AB101" s="513"/>
      <c r="AC101" s="513"/>
      <c r="AD101" s="512">
        <f>'報告書（事業主控）'!AD101</f>
        <v>0</v>
      </c>
      <c r="AE101" s="513"/>
      <c r="AF101" s="513"/>
      <c r="AG101" s="514"/>
      <c r="AH101" s="504">
        <f>'報告書（事業主控）'!AH101</f>
        <v>0</v>
      </c>
      <c r="AI101" s="505"/>
      <c r="AJ101" s="505"/>
      <c r="AK101" s="506"/>
      <c r="AL101" s="552"/>
      <c r="AM101" s="553"/>
      <c r="AN101" s="512">
        <f>'報告書（事業主控）'!AN101</f>
        <v>0</v>
      </c>
      <c r="AO101" s="513"/>
      <c r="AP101" s="513"/>
      <c r="AQ101" s="513"/>
      <c r="AR101" s="513"/>
      <c r="AS101" s="114"/>
      <c r="AV101" s="18"/>
      <c r="AW101" s="19"/>
      <c r="AY101" s="95">
        <f>AH101</f>
        <v>0</v>
      </c>
      <c r="AZ101" s="41" t="e">
        <f>IF(AV100&lt;=#REF!,AH101,IF(AND(AV100&gt;=#REF!,AV100&lt;=#REF!),AH101*105/108,AH101))</f>
        <v>#REF!</v>
      </c>
      <c r="BA101" s="40"/>
      <c r="BB101" s="41">
        <f>IF($AL101="賃金で算定",0,INT(AY101*$AL101/100))</f>
        <v>0</v>
      </c>
      <c r="BC101" s="41" t="e">
        <f>IF(AY101=AZ101,BB101,AZ101*$AL101/100)</f>
        <v>#REF!</v>
      </c>
      <c r="BL101" s="17" t="e">
        <f>IF(AY101=AZ101,0,1)</f>
        <v>#REF!</v>
      </c>
      <c r="BM101" s="17" t="e">
        <f>IF(BL101=1,AL101,"")</f>
        <v>#REF!</v>
      </c>
    </row>
    <row r="102" spans="2:74" ht="18.75" customHeight="1">
      <c r="B102" s="525">
        <f>'報告書（事業主控）'!B102</f>
        <v>0</v>
      </c>
      <c r="C102" s="526"/>
      <c r="D102" s="526"/>
      <c r="E102" s="526"/>
      <c r="F102" s="526"/>
      <c r="G102" s="526"/>
      <c r="H102" s="526"/>
      <c r="I102" s="527"/>
      <c r="J102" s="525">
        <f>'報告書（事業主控）'!J102</f>
        <v>0</v>
      </c>
      <c r="K102" s="526"/>
      <c r="L102" s="526"/>
      <c r="M102" s="526"/>
      <c r="N102" s="528"/>
      <c r="O102" s="135">
        <f>'報告書（事業主控）'!O102</f>
        <v>0</v>
      </c>
      <c r="P102" s="16" t="s">
        <v>65</v>
      </c>
      <c r="Q102" s="135">
        <f>'報告書（事業主控）'!Q102</f>
        <v>0</v>
      </c>
      <c r="R102" s="16" t="s">
        <v>93</v>
      </c>
      <c r="S102" s="135">
        <f>'報告書（事業主控）'!S102</f>
        <v>0</v>
      </c>
      <c r="T102" s="282" t="s">
        <v>94</v>
      </c>
      <c r="U102" s="282"/>
      <c r="V102" s="519">
        <f>'報告書（事業主控）'!V102</f>
        <v>0</v>
      </c>
      <c r="W102" s="520"/>
      <c r="X102" s="520"/>
      <c r="Y102" s="138"/>
      <c r="Z102" s="139"/>
      <c r="AA102" s="140"/>
      <c r="AB102" s="140"/>
      <c r="AC102" s="138"/>
      <c r="AD102" s="139"/>
      <c r="AE102" s="140"/>
      <c r="AF102" s="140"/>
      <c r="AG102" s="138"/>
      <c r="AH102" s="521">
        <f>'報告書（事業主控）'!AH102</f>
        <v>0</v>
      </c>
      <c r="AI102" s="522"/>
      <c r="AJ102" s="522"/>
      <c r="AK102" s="523"/>
      <c r="AL102" s="550">
        <f>'報告書（事業主控）'!AL102</f>
        <v>0</v>
      </c>
      <c r="AM102" s="551"/>
      <c r="AN102" s="521">
        <f>'報告書（事業主控）'!AN102</f>
        <v>0</v>
      </c>
      <c r="AO102" s="522"/>
      <c r="AP102" s="522"/>
      <c r="AQ102" s="522"/>
      <c r="AR102" s="522"/>
      <c r="AS102" s="115"/>
      <c r="AV102" s="18">
        <f>IF(OR(O102="",Q102=""),"", IF(O102&lt;20,DATE(O102+118,Q102,IF(S102="",1,S102)),DATE(O102+88,Q102,IF(S102="",1,S102))))</f>
        <v>43069</v>
      </c>
      <c r="AW102" s="19" t="e">
        <f>IF(AV102&lt;=#REF!,"昔",IF(AV102&lt;=#REF!,"上",IF(AV102&lt;=#REF!,"中","下")))</f>
        <v>#REF!</v>
      </c>
      <c r="AX102" s="8" t="e">
        <f>IF(AV102&lt;=#REF!,5,IF(AV102&lt;=#REF!,7,IF(AV102&lt;=#REF!,9,11)))</f>
        <v>#REF!</v>
      </c>
      <c r="AY102" s="66"/>
      <c r="AZ102" s="67"/>
      <c r="BA102" s="68">
        <f t="shared" ref="BA102" si="31">AN102</f>
        <v>0</v>
      </c>
      <c r="BB102" s="67"/>
      <c r="BC102" s="67"/>
      <c r="BL102" s="17"/>
      <c r="BM102" s="17"/>
      <c r="BO102" s="1" t="e">
        <f>IF(O102&lt;=VALUE(概算年度),O102+2018,O102+1988)</f>
        <v>#REF!</v>
      </c>
      <c r="BP102" s="1" t="e">
        <f>IF(BO102=2019,1)</f>
        <v>#REF!</v>
      </c>
      <c r="BQ102" s="3" t="e">
        <f>IF(BO102&lt;=2018,1)</f>
        <v>#REF!</v>
      </c>
      <c r="BR102" s="3" t="e">
        <f>IF(BO102&gt;=2020,1)</f>
        <v>#REF!</v>
      </c>
      <c r="BS102" s="3" t="e">
        <f>IF(AND(O102=31,Q102=1,O103=31),1,IF(AND(O102=31,Q102=2,O103=31),2,IF(AND(O102=31,Q102=3,O103=31),3,IF(AND(O102=31,Q102=4,O103=31),4,IF(AND(O102&gt;VALUE(概算年度),O102&lt;31,O103=31),5)))))</f>
        <v>#REF!</v>
      </c>
      <c r="BT102" s="3" t="b">
        <f>IF(OR(O102=31,O102=1),IF(AND(O103=1,OR(Q102=1,Q102=2,Q102=3,Q102=4,Q102=5)),1,IF(AND(O103=1,Q102=6),6,IF(AND(O103=1,Q102=7),7,IF(AND(O103=1,Q102=8),8,IF(AND(O103=1,Q102=9),9,IF(AND(O103=1,Q102=10),10,IF(AND(O103=1,Q102=11),11,IF(AND(O103=1,Q102=12),12)))))))),IF(O103=1,13))</f>
        <v>0</v>
      </c>
      <c r="BU102" s="3" t="e">
        <f>IF(AND(VALUE(概算年度)='報告書（提出用）'!O102,VALUE(概算年度)='報告書（提出用）'!O103),IF('報告書（提出用）'!Q102=1,1,IF('報告書（提出用）'!Q102=2,2,IF('報告書（提出用）'!Q102=3,3))))</f>
        <v>#REF!</v>
      </c>
      <c r="BV102" s="3" t="e">
        <f>IF(BS102=1,"平31_1",IF(BS102=2,"平31_2",IF(BS102=3,"平31_3",IF(BS102=4,"平31_4",IF(BS102=5,"平31_1",IF(BT102=1,"_5月",IF(BT102=6,"_6月",IF(BT102=7,"_7月",IF(BT102=8,"_8月",IF(BT102=9,"_9月",IF(BT102=10,"_10月",IF(BT102=11,"_11月",IF(BT102=12,"_12月",IF(BT102=13,"_5月",IF(AND(O102=O103,O103&lt;&gt;VALUE(概算年度)),IF(Q102=1,"_1月",IF(Q102=2,"_2月",IF(Q102=3,"_3月",IF(Q102=4,"_4月",IF(Q102=5,"_5月",IF(Q102=6,"_6月",IF(Q102=7,"_7月",IF(Q102=8,"_8月",IF(Q102=9,"_9月",IF(Q102=10,"_10月",IF(Q102=11,"_11月",IF(Q102=12,"_12月")))))))))))),IF(BU102=1,"対象年1_3月",IF(BU102=2,"対象年2_3月",IF(BU102=3,"対象年3月",IF(O103=VALUE(概算年度),"対象年1_3月","_1月")))))))))))))))))))</f>
        <v>#REF!</v>
      </c>
    </row>
    <row r="103" spans="2:74" ht="18.75" customHeight="1">
      <c r="B103" s="515"/>
      <c r="C103" s="516"/>
      <c r="D103" s="516"/>
      <c r="E103" s="516"/>
      <c r="F103" s="516"/>
      <c r="G103" s="516"/>
      <c r="H103" s="516"/>
      <c r="I103" s="517"/>
      <c r="J103" s="515"/>
      <c r="K103" s="516"/>
      <c r="L103" s="516"/>
      <c r="M103" s="516"/>
      <c r="N103" s="518"/>
      <c r="O103" s="134">
        <f>'報告書（事業主控）'!O103</f>
        <v>0</v>
      </c>
      <c r="P103" s="100" t="s">
        <v>65</v>
      </c>
      <c r="Q103" s="134">
        <f>'報告書（事業主控）'!Q103</f>
        <v>0</v>
      </c>
      <c r="R103" s="100" t="s">
        <v>93</v>
      </c>
      <c r="S103" s="134">
        <f>'報告書（事業主控）'!S103</f>
        <v>0</v>
      </c>
      <c r="T103" s="511" t="s">
        <v>95</v>
      </c>
      <c r="U103" s="511"/>
      <c r="V103" s="504">
        <f>'報告書（事業主控）'!V103</f>
        <v>0</v>
      </c>
      <c r="W103" s="505"/>
      <c r="X103" s="505"/>
      <c r="Y103" s="505"/>
      <c r="Z103" s="504">
        <f>'報告書（事業主控）'!Z103</f>
        <v>0</v>
      </c>
      <c r="AA103" s="505"/>
      <c r="AB103" s="505"/>
      <c r="AC103" s="505"/>
      <c r="AD103" s="504">
        <f>'報告書（事業主控）'!AD103</f>
        <v>0</v>
      </c>
      <c r="AE103" s="505"/>
      <c r="AF103" s="505"/>
      <c r="AG103" s="505"/>
      <c r="AH103" s="504">
        <f>'報告書（事業主控）'!AH103</f>
        <v>0</v>
      </c>
      <c r="AI103" s="505"/>
      <c r="AJ103" s="505"/>
      <c r="AK103" s="506"/>
      <c r="AL103" s="552"/>
      <c r="AM103" s="553"/>
      <c r="AN103" s="512">
        <f>'報告書（事業主控）'!AN103</f>
        <v>0</v>
      </c>
      <c r="AO103" s="513"/>
      <c r="AP103" s="513"/>
      <c r="AQ103" s="513"/>
      <c r="AR103" s="513"/>
      <c r="AS103" s="114"/>
      <c r="AV103" s="18"/>
      <c r="AW103" s="19"/>
      <c r="AY103" s="95">
        <f t="shared" ref="AY103" si="32">AH103</f>
        <v>0</v>
      </c>
      <c r="AZ103" s="41" t="e">
        <f>IF(AV102&lt;=#REF!,AH103,IF(AND(AV102&gt;=#REF!,AV102&lt;=#REF!),AH103*105/108,AH103))</f>
        <v>#REF!</v>
      </c>
      <c r="BA103" s="40"/>
      <c r="BB103" s="41">
        <f t="shared" ref="BB103" si="33">IF($AL103="賃金で算定",0,INT(AY103*$AL103/100))</f>
        <v>0</v>
      </c>
      <c r="BC103" s="41" t="e">
        <f>IF(AY103=AZ103,BB103,AZ103*$AL103/100)</f>
        <v>#REF!</v>
      </c>
      <c r="BL103" s="17" t="e">
        <f>IF(AY103=AZ103,0,1)</f>
        <v>#REF!</v>
      </c>
      <c r="BM103" s="17" t="e">
        <f>IF(BL103=1,AL103,"")</f>
        <v>#REF!</v>
      </c>
    </row>
    <row r="104" spans="2:74" ht="18.75" customHeight="1">
      <c r="B104" s="525">
        <f>'報告書（事業主控）'!B104</f>
        <v>0</v>
      </c>
      <c r="C104" s="526"/>
      <c r="D104" s="526"/>
      <c r="E104" s="526"/>
      <c r="F104" s="526"/>
      <c r="G104" s="526"/>
      <c r="H104" s="526"/>
      <c r="I104" s="527"/>
      <c r="J104" s="525">
        <f>'報告書（事業主控）'!J104</f>
        <v>0</v>
      </c>
      <c r="K104" s="526"/>
      <c r="L104" s="526"/>
      <c r="M104" s="526"/>
      <c r="N104" s="528"/>
      <c r="O104" s="135">
        <f>'報告書（事業主控）'!O104</f>
        <v>0</v>
      </c>
      <c r="P104" s="16" t="s">
        <v>65</v>
      </c>
      <c r="Q104" s="135">
        <f>'報告書（事業主控）'!Q104</f>
        <v>0</v>
      </c>
      <c r="R104" s="16" t="s">
        <v>93</v>
      </c>
      <c r="S104" s="135">
        <f>'報告書（事業主控）'!S104</f>
        <v>0</v>
      </c>
      <c r="T104" s="282" t="s">
        <v>94</v>
      </c>
      <c r="U104" s="282"/>
      <c r="V104" s="519">
        <f>'報告書（事業主控）'!V104</f>
        <v>0</v>
      </c>
      <c r="W104" s="520"/>
      <c r="X104" s="520"/>
      <c r="Y104" s="138"/>
      <c r="Z104" s="139"/>
      <c r="AA104" s="140"/>
      <c r="AB104" s="140"/>
      <c r="AC104" s="138"/>
      <c r="AD104" s="139"/>
      <c r="AE104" s="140"/>
      <c r="AF104" s="140"/>
      <c r="AG104" s="138"/>
      <c r="AH104" s="521">
        <f>'報告書（事業主控）'!AH104</f>
        <v>0</v>
      </c>
      <c r="AI104" s="522"/>
      <c r="AJ104" s="522"/>
      <c r="AK104" s="523"/>
      <c r="AL104" s="550">
        <f>'報告書（事業主控）'!AL104</f>
        <v>0</v>
      </c>
      <c r="AM104" s="551"/>
      <c r="AN104" s="521">
        <f>'報告書（事業主控）'!AN104</f>
        <v>0</v>
      </c>
      <c r="AO104" s="522"/>
      <c r="AP104" s="522"/>
      <c r="AQ104" s="522"/>
      <c r="AR104" s="522"/>
      <c r="AS104" s="115"/>
      <c r="AV104" s="18">
        <f>IF(OR(O104="",Q104=""),"", IF(O104&lt;20,DATE(O104+118,Q104,IF(S104="",1,S104)),DATE(O104+88,Q104,IF(S104="",1,S104))))</f>
        <v>43069</v>
      </c>
      <c r="AW104" s="19" t="e">
        <f>IF(AV104&lt;=#REF!,"昔",IF(AV104&lt;=#REF!,"上",IF(AV104&lt;=#REF!,"中","下")))</f>
        <v>#REF!</v>
      </c>
      <c r="AX104" s="8" t="e">
        <f>IF(AV104&lt;=#REF!,5,IF(AV104&lt;=#REF!,7,IF(AV104&lt;=#REF!,9,11)))</f>
        <v>#REF!</v>
      </c>
      <c r="AY104" s="66"/>
      <c r="AZ104" s="67"/>
      <c r="BA104" s="68">
        <f t="shared" ref="BA104" si="34">AN104</f>
        <v>0</v>
      </c>
      <c r="BB104" s="67"/>
      <c r="BC104" s="67"/>
      <c r="BO104" s="1" t="e">
        <f>IF(O104&lt;=VALUE(概算年度),O104+2018,O104+1988)</f>
        <v>#REF!</v>
      </c>
      <c r="BP104" s="1" t="e">
        <f>IF(BO104=2019,1)</f>
        <v>#REF!</v>
      </c>
      <c r="BQ104" s="3" t="e">
        <f>IF(BO104&lt;=2018,1)</f>
        <v>#REF!</v>
      </c>
      <c r="BR104" s="3" t="e">
        <f>IF(BO104&gt;=2020,1)</f>
        <v>#REF!</v>
      </c>
      <c r="BS104" s="3" t="e">
        <f>IF(AND(O104=31,Q104=1,O105=31),1,IF(AND(O104=31,Q104=2,O105=31),2,IF(AND(O104=31,Q104=3,O105=31),3,IF(AND(O104=31,Q104=4,O105=31),4,IF(AND(O104&gt;VALUE(概算年度),O104&lt;31,O105=31),5)))))</f>
        <v>#REF!</v>
      </c>
      <c r="BT104" s="3" t="b">
        <f>IF(OR(O104=31,O104=1),IF(AND(O105=1,OR(Q104=1,Q104=2,Q104=3,Q104=4,Q104=5)),1,IF(AND(O105=1,Q104=6),6,IF(AND(O105=1,Q104=7),7,IF(AND(O105=1,Q104=8),8,IF(AND(O105=1,Q104=9),9,IF(AND(O105=1,Q104=10),10,IF(AND(O105=1,Q104=11),11,IF(AND(O105=1,Q104=12),12)))))))),IF(O105=1,13))</f>
        <v>0</v>
      </c>
      <c r="BU104" s="3" t="e">
        <f>IF(AND(VALUE(概算年度)='報告書（提出用）'!O104,VALUE(概算年度)='報告書（提出用）'!O105),IF('報告書（提出用）'!Q104=1,1,IF('報告書（提出用）'!Q104=2,2,IF('報告書（提出用）'!Q104=3,3))))</f>
        <v>#REF!</v>
      </c>
      <c r="BV104" s="3" t="e">
        <f>IF(BS104=1,"平31_1",IF(BS104=2,"平31_2",IF(BS104=3,"平31_3",IF(BS104=4,"平31_4",IF(BS104=5,"平31_1",IF(BT104=1,"_5月",IF(BT104=6,"_6月",IF(BT104=7,"_7月",IF(BT104=8,"_8月",IF(BT104=9,"_9月",IF(BT104=10,"_10月",IF(BT104=11,"_11月",IF(BT104=12,"_12月",IF(BT104=13,"_5月",IF(AND(O104=O105,O105&lt;&gt;VALUE(概算年度)),IF(Q104=1,"_1月",IF(Q104=2,"_2月",IF(Q104=3,"_3月",IF(Q104=4,"_4月",IF(Q104=5,"_5月",IF(Q104=6,"_6月",IF(Q104=7,"_7月",IF(Q104=8,"_8月",IF(Q104=9,"_9月",IF(Q104=10,"_10月",IF(Q104=11,"_11月",IF(Q104=12,"_12月")))))))))))),IF(BU104=1,"対象年1_3月",IF(BU104=2,"対象年2_3月",IF(BU104=3,"対象年3月",IF(O105=VALUE(概算年度),"対象年1_3月","_1月")))))))))))))))))))</f>
        <v>#REF!</v>
      </c>
    </row>
    <row r="105" spans="2:74" ht="18.75" customHeight="1">
      <c r="B105" s="515"/>
      <c r="C105" s="516"/>
      <c r="D105" s="516"/>
      <c r="E105" s="516"/>
      <c r="F105" s="516"/>
      <c r="G105" s="516"/>
      <c r="H105" s="516"/>
      <c r="I105" s="517"/>
      <c r="J105" s="515"/>
      <c r="K105" s="516"/>
      <c r="L105" s="516"/>
      <c r="M105" s="516"/>
      <c r="N105" s="518"/>
      <c r="O105" s="134">
        <f>'報告書（事業主控）'!O105</f>
        <v>0</v>
      </c>
      <c r="P105" s="100" t="s">
        <v>65</v>
      </c>
      <c r="Q105" s="134">
        <f>'報告書（事業主控）'!Q105</f>
        <v>0</v>
      </c>
      <c r="R105" s="100" t="s">
        <v>93</v>
      </c>
      <c r="S105" s="134">
        <f>'報告書（事業主控）'!S105</f>
        <v>0</v>
      </c>
      <c r="T105" s="511" t="s">
        <v>95</v>
      </c>
      <c r="U105" s="511"/>
      <c r="V105" s="504">
        <f>'報告書（事業主控）'!V105</f>
        <v>0</v>
      </c>
      <c r="W105" s="505"/>
      <c r="X105" s="505"/>
      <c r="Y105" s="505"/>
      <c r="Z105" s="504">
        <f>'報告書（事業主控）'!Z105</f>
        <v>0</v>
      </c>
      <c r="AA105" s="505"/>
      <c r="AB105" s="505"/>
      <c r="AC105" s="505"/>
      <c r="AD105" s="504">
        <f>'報告書（事業主控）'!AD105</f>
        <v>0</v>
      </c>
      <c r="AE105" s="505"/>
      <c r="AF105" s="505"/>
      <c r="AG105" s="505"/>
      <c r="AH105" s="504">
        <f>'報告書（事業主控）'!AH105</f>
        <v>0</v>
      </c>
      <c r="AI105" s="505"/>
      <c r="AJ105" s="505"/>
      <c r="AK105" s="506"/>
      <c r="AL105" s="552"/>
      <c r="AM105" s="553"/>
      <c r="AN105" s="512">
        <f>'報告書（事業主控）'!AN105</f>
        <v>0</v>
      </c>
      <c r="AO105" s="513"/>
      <c r="AP105" s="513"/>
      <c r="AQ105" s="513"/>
      <c r="AR105" s="513"/>
      <c r="AS105" s="114"/>
      <c r="AV105" s="18"/>
      <c r="AW105" s="19"/>
      <c r="AY105" s="95">
        <f t="shared" ref="AY105" si="35">AH105</f>
        <v>0</v>
      </c>
      <c r="AZ105" s="41" t="e">
        <f>IF(AV104&lt;=#REF!,AH105,IF(AND(AV104&gt;=#REF!,AV104&lt;=#REF!),AH105*105/108,AH105))</f>
        <v>#REF!</v>
      </c>
      <c r="BA105" s="40"/>
      <c r="BB105" s="41">
        <f t="shared" ref="BB105" si="36">IF($AL105="賃金で算定",0,INT(AY105*$AL105/100))</f>
        <v>0</v>
      </c>
      <c r="BC105" s="41" t="e">
        <f>IF(AY105=AZ105,BB105,AZ105*$AL105/100)</f>
        <v>#REF!</v>
      </c>
      <c r="BL105" s="17" t="e">
        <f>IF(AY105=AZ105,0,1)</f>
        <v>#REF!</v>
      </c>
      <c r="BM105" s="17" t="e">
        <f>IF(BL105=1,AL105,"")</f>
        <v>#REF!</v>
      </c>
    </row>
    <row r="106" spans="2:74" ht="18.75" customHeight="1">
      <c r="B106" s="525">
        <f>'報告書（事業主控）'!B106</f>
        <v>0</v>
      </c>
      <c r="C106" s="526"/>
      <c r="D106" s="526"/>
      <c r="E106" s="526"/>
      <c r="F106" s="526"/>
      <c r="G106" s="526"/>
      <c r="H106" s="526"/>
      <c r="I106" s="527"/>
      <c r="J106" s="525">
        <f>'報告書（事業主控）'!J106</f>
        <v>0</v>
      </c>
      <c r="K106" s="526"/>
      <c r="L106" s="526"/>
      <c r="M106" s="526"/>
      <c r="N106" s="528"/>
      <c r="O106" s="135">
        <f>'報告書（事業主控）'!O106</f>
        <v>0</v>
      </c>
      <c r="P106" s="16" t="s">
        <v>65</v>
      </c>
      <c r="Q106" s="135">
        <f>'報告書（事業主控）'!Q106</f>
        <v>0</v>
      </c>
      <c r="R106" s="16" t="s">
        <v>93</v>
      </c>
      <c r="S106" s="135">
        <f>'報告書（事業主控）'!S106</f>
        <v>0</v>
      </c>
      <c r="T106" s="282" t="s">
        <v>94</v>
      </c>
      <c r="U106" s="282"/>
      <c r="V106" s="519">
        <f>'報告書（事業主控）'!V106</f>
        <v>0</v>
      </c>
      <c r="W106" s="520"/>
      <c r="X106" s="520"/>
      <c r="Y106" s="138"/>
      <c r="Z106" s="139"/>
      <c r="AA106" s="140"/>
      <c r="AB106" s="140"/>
      <c r="AC106" s="138"/>
      <c r="AD106" s="139"/>
      <c r="AE106" s="140"/>
      <c r="AF106" s="140"/>
      <c r="AG106" s="138"/>
      <c r="AH106" s="521">
        <f>'報告書（事業主控）'!AH106</f>
        <v>0</v>
      </c>
      <c r="AI106" s="522"/>
      <c r="AJ106" s="522"/>
      <c r="AK106" s="523"/>
      <c r="AL106" s="550">
        <f>'報告書（事業主控）'!AL106</f>
        <v>0</v>
      </c>
      <c r="AM106" s="551"/>
      <c r="AN106" s="521">
        <f>'報告書（事業主控）'!AN106</f>
        <v>0</v>
      </c>
      <c r="AO106" s="522"/>
      <c r="AP106" s="522"/>
      <c r="AQ106" s="522"/>
      <c r="AR106" s="522"/>
      <c r="AS106" s="115"/>
      <c r="AV106" s="18">
        <f>IF(OR(O106="",Q106=""),"", IF(O106&lt;20,DATE(O106+118,Q106,IF(S106="",1,S106)),DATE(O106+88,Q106,IF(S106="",1,S106))))</f>
        <v>43069</v>
      </c>
      <c r="AW106" s="19" t="e">
        <f>IF(AV106&lt;=#REF!,"昔",IF(AV106&lt;=#REF!,"上",IF(AV106&lt;=#REF!,"中","下")))</f>
        <v>#REF!</v>
      </c>
      <c r="AX106" s="8" t="e">
        <f>IF(AV106&lt;=#REF!,5,IF(AV106&lt;=#REF!,7,IF(AV106&lt;=#REF!,9,11)))</f>
        <v>#REF!</v>
      </c>
      <c r="AY106" s="66"/>
      <c r="AZ106" s="67"/>
      <c r="BA106" s="68">
        <f t="shared" ref="BA106" si="37">AN106</f>
        <v>0</v>
      </c>
      <c r="BB106" s="67"/>
      <c r="BC106" s="67"/>
      <c r="BO106" s="1" t="e">
        <f>IF(O106&lt;=VALUE(概算年度),O106+2018,O106+1988)</f>
        <v>#REF!</v>
      </c>
      <c r="BP106" s="1" t="e">
        <f>IF(BO106=2019,1)</f>
        <v>#REF!</v>
      </c>
      <c r="BQ106" s="3" t="e">
        <f>IF(BO106&lt;=2018,1)</f>
        <v>#REF!</v>
      </c>
      <c r="BR106" s="3" t="e">
        <f>IF(BO106&gt;=2020,1)</f>
        <v>#REF!</v>
      </c>
      <c r="BS106" s="3" t="e">
        <f>IF(AND(O106=31,Q106=1,O107=31),1,IF(AND(O106=31,Q106=2,O107=31),2,IF(AND(O106=31,Q106=3,O107=31),3,IF(AND(O106=31,Q106=4,O107=31),4,IF(AND(O106&gt;VALUE(概算年度),O106&lt;31,O107=31),5)))))</f>
        <v>#REF!</v>
      </c>
      <c r="BT106" s="3" t="b">
        <f>IF(OR(O106=31,O106=1),IF(AND(O107=1,OR(Q106=1,Q106=2,Q106=3,Q106=4,Q106=5)),1,IF(AND(O107=1,Q106=6),6,IF(AND(O107=1,Q106=7),7,IF(AND(O107=1,Q106=8),8,IF(AND(O107=1,Q106=9),9,IF(AND(O107=1,Q106=10),10,IF(AND(O107=1,Q106=11),11,IF(AND(O107=1,Q106=12),12)))))))),IF(O107=1,13))</f>
        <v>0</v>
      </c>
      <c r="BU106" s="3" t="e">
        <f>IF(AND(VALUE(概算年度)='報告書（提出用）'!O106,VALUE(概算年度)='報告書（提出用）'!O107),IF('報告書（提出用）'!Q106=1,1,IF('報告書（提出用）'!Q106=2,2,IF('報告書（提出用）'!Q106=3,3))))</f>
        <v>#REF!</v>
      </c>
      <c r="BV106" s="3" t="e">
        <f>IF(BS106=1,"平31_1",IF(BS106=2,"平31_2",IF(BS106=3,"平31_3",IF(BS106=4,"平31_4",IF(BS106=5,"平31_1",IF(BT106=1,"_5月",IF(BT106=6,"_6月",IF(BT106=7,"_7月",IF(BT106=8,"_8月",IF(BT106=9,"_9月",IF(BT106=10,"_10月",IF(BT106=11,"_11月",IF(BT106=12,"_12月",IF(BT106=13,"_5月",IF(AND(O106=O107,O107&lt;&gt;VALUE(概算年度)),IF(Q106=1,"_1月",IF(Q106=2,"_2月",IF(Q106=3,"_3月",IF(Q106=4,"_4月",IF(Q106=5,"_5月",IF(Q106=6,"_6月",IF(Q106=7,"_7月",IF(Q106=8,"_8月",IF(Q106=9,"_9月",IF(Q106=10,"_10月",IF(Q106=11,"_11月",IF(Q106=12,"_12月")))))))))))),IF(BU106=1,"対象年1_3月",IF(BU106=2,"対象年2_3月",IF(BU106=3,"対象年3月",IF(O107=VALUE(概算年度),"対象年1_3月","_1月")))))))))))))))))))</f>
        <v>#REF!</v>
      </c>
    </row>
    <row r="107" spans="2:74" ht="18.75" customHeight="1">
      <c r="B107" s="515"/>
      <c r="C107" s="516"/>
      <c r="D107" s="516"/>
      <c r="E107" s="516"/>
      <c r="F107" s="516"/>
      <c r="G107" s="516"/>
      <c r="H107" s="516"/>
      <c r="I107" s="517"/>
      <c r="J107" s="515"/>
      <c r="K107" s="516"/>
      <c r="L107" s="516"/>
      <c r="M107" s="516"/>
      <c r="N107" s="518"/>
      <c r="O107" s="134">
        <f>'報告書（事業主控）'!O107</f>
        <v>0</v>
      </c>
      <c r="P107" s="100" t="s">
        <v>65</v>
      </c>
      <c r="Q107" s="134">
        <f>'報告書（事業主控）'!Q107</f>
        <v>0</v>
      </c>
      <c r="R107" s="100" t="s">
        <v>93</v>
      </c>
      <c r="S107" s="134">
        <f>'報告書（事業主控）'!S107</f>
        <v>0</v>
      </c>
      <c r="T107" s="511" t="s">
        <v>95</v>
      </c>
      <c r="U107" s="511"/>
      <c r="V107" s="504">
        <f>'報告書（事業主控）'!V107</f>
        <v>0</v>
      </c>
      <c r="W107" s="505"/>
      <c r="X107" s="505"/>
      <c r="Y107" s="505"/>
      <c r="Z107" s="504">
        <f>'報告書（事業主控）'!Z107</f>
        <v>0</v>
      </c>
      <c r="AA107" s="505"/>
      <c r="AB107" s="505"/>
      <c r="AC107" s="505"/>
      <c r="AD107" s="504">
        <f>'報告書（事業主控）'!AD107</f>
        <v>0</v>
      </c>
      <c r="AE107" s="505"/>
      <c r="AF107" s="505"/>
      <c r="AG107" s="505"/>
      <c r="AH107" s="504">
        <f>'報告書（事業主控）'!AH107</f>
        <v>0</v>
      </c>
      <c r="AI107" s="505"/>
      <c r="AJ107" s="505"/>
      <c r="AK107" s="506"/>
      <c r="AL107" s="552"/>
      <c r="AM107" s="553"/>
      <c r="AN107" s="512">
        <f>'報告書（事業主控）'!AN107</f>
        <v>0</v>
      </c>
      <c r="AO107" s="513"/>
      <c r="AP107" s="513"/>
      <c r="AQ107" s="513"/>
      <c r="AR107" s="513"/>
      <c r="AS107" s="114"/>
      <c r="AV107" s="18"/>
      <c r="AW107" s="19"/>
      <c r="AY107" s="95">
        <f t="shared" ref="AY107" si="38">AH107</f>
        <v>0</v>
      </c>
      <c r="AZ107" s="41" t="e">
        <f>IF(AV106&lt;=#REF!,AH107,IF(AND(AV106&gt;=#REF!,AV106&lt;=#REF!),AH107*105/108,AH107))</f>
        <v>#REF!</v>
      </c>
      <c r="BA107" s="40"/>
      <c r="BB107" s="41">
        <f t="shared" ref="BB107" si="39">IF($AL107="賃金で算定",0,INT(AY107*$AL107/100))</f>
        <v>0</v>
      </c>
      <c r="BC107" s="41" t="e">
        <f>IF(AY107=AZ107,BB107,AZ107*$AL107/100)</f>
        <v>#REF!</v>
      </c>
      <c r="BL107" s="17" t="e">
        <f>IF(AY107=AZ107,0,1)</f>
        <v>#REF!</v>
      </c>
      <c r="BM107" s="17" t="e">
        <f>IF(BL107=1,AL107,"")</f>
        <v>#REF!</v>
      </c>
    </row>
    <row r="108" spans="2:74" ht="18.75" customHeight="1">
      <c r="B108" s="525">
        <f>'報告書（事業主控）'!B108</f>
        <v>0</v>
      </c>
      <c r="C108" s="526"/>
      <c r="D108" s="526"/>
      <c r="E108" s="526"/>
      <c r="F108" s="526"/>
      <c r="G108" s="526"/>
      <c r="H108" s="526"/>
      <c r="I108" s="527"/>
      <c r="J108" s="525">
        <f>'報告書（事業主控）'!J108</f>
        <v>0</v>
      </c>
      <c r="K108" s="526"/>
      <c r="L108" s="526"/>
      <c r="M108" s="526"/>
      <c r="N108" s="528"/>
      <c r="O108" s="135">
        <f>'報告書（事業主控）'!O108</f>
        <v>0</v>
      </c>
      <c r="P108" s="16" t="s">
        <v>65</v>
      </c>
      <c r="Q108" s="135">
        <f>'報告書（事業主控）'!Q108</f>
        <v>0</v>
      </c>
      <c r="R108" s="16" t="s">
        <v>93</v>
      </c>
      <c r="S108" s="135">
        <f>'報告書（事業主控）'!S108</f>
        <v>0</v>
      </c>
      <c r="T108" s="282" t="s">
        <v>94</v>
      </c>
      <c r="U108" s="282"/>
      <c r="V108" s="519">
        <f>'報告書（事業主控）'!V108</f>
        <v>0</v>
      </c>
      <c r="W108" s="520"/>
      <c r="X108" s="520"/>
      <c r="Y108" s="138"/>
      <c r="Z108" s="139"/>
      <c r="AA108" s="140"/>
      <c r="AB108" s="140"/>
      <c r="AC108" s="138"/>
      <c r="AD108" s="139"/>
      <c r="AE108" s="140"/>
      <c r="AF108" s="140"/>
      <c r="AG108" s="138"/>
      <c r="AH108" s="521">
        <f>'報告書（事業主控）'!AH108</f>
        <v>0</v>
      </c>
      <c r="AI108" s="522"/>
      <c r="AJ108" s="522"/>
      <c r="AK108" s="523"/>
      <c r="AL108" s="550">
        <f>'報告書（事業主控）'!AL108</f>
        <v>0</v>
      </c>
      <c r="AM108" s="551"/>
      <c r="AN108" s="521">
        <f>'報告書（事業主控）'!AN108</f>
        <v>0</v>
      </c>
      <c r="AO108" s="522"/>
      <c r="AP108" s="522"/>
      <c r="AQ108" s="522"/>
      <c r="AR108" s="522"/>
      <c r="AS108" s="115"/>
      <c r="AV108" s="18">
        <f>IF(OR(O108="",Q108=""),"", IF(O108&lt;20,DATE(O108+118,Q108,IF(S108="",1,S108)),DATE(O108+88,Q108,IF(S108="",1,S108))))</f>
        <v>43069</v>
      </c>
      <c r="AW108" s="19" t="e">
        <f>IF(AV108&lt;=#REF!,"昔",IF(AV108&lt;=#REF!,"上",IF(AV108&lt;=#REF!,"中","下")))</f>
        <v>#REF!</v>
      </c>
      <c r="AX108" s="8" t="e">
        <f>IF(AV108&lt;=#REF!,5,IF(AV108&lt;=#REF!,7,IF(AV108&lt;=#REF!,9,11)))</f>
        <v>#REF!</v>
      </c>
      <c r="AY108" s="66"/>
      <c r="AZ108" s="67"/>
      <c r="BA108" s="68">
        <f t="shared" ref="BA108" si="40">AN108</f>
        <v>0</v>
      </c>
      <c r="BB108" s="67"/>
      <c r="BC108" s="67"/>
      <c r="BO108" s="1" t="e">
        <f>IF(O108&lt;=VALUE(概算年度),O108+2018,O108+1988)</f>
        <v>#REF!</v>
      </c>
      <c r="BP108" s="1" t="e">
        <f>IF(BO108=2019,1)</f>
        <v>#REF!</v>
      </c>
      <c r="BQ108" s="3" t="e">
        <f>IF(BO108&lt;=2018,1)</f>
        <v>#REF!</v>
      </c>
      <c r="BR108" s="3" t="e">
        <f>IF(BO108&gt;=2020,1)</f>
        <v>#REF!</v>
      </c>
      <c r="BS108" s="3" t="e">
        <f>IF(AND(O108=31,Q108=1,O109=31),1,IF(AND(O108=31,Q108=2,O109=31),2,IF(AND(O108=31,Q108=3,O109=31),3,IF(AND(O108=31,Q108=4,O109=31),4,IF(AND(O108&gt;VALUE(概算年度),O108&lt;31,O109=31),5)))))</f>
        <v>#REF!</v>
      </c>
      <c r="BT108" s="3" t="b">
        <f>IF(OR(O108=31,O108=1),IF(AND(O109=1,OR(Q108=1,Q108=2,Q108=3,Q108=4,Q108=5)),1,IF(AND(O109=1,Q108=6),6,IF(AND(O109=1,Q108=7),7,IF(AND(O109=1,Q108=8),8,IF(AND(O109=1,Q108=9),9,IF(AND(O109=1,Q108=10),10,IF(AND(O109=1,Q108=11),11,IF(AND(O109=1,Q108=12),12)))))))),IF(O109=1,13))</f>
        <v>0</v>
      </c>
      <c r="BU108" s="3" t="e">
        <f>IF(AND(VALUE(概算年度)='報告書（提出用）'!O108,VALUE(概算年度)='報告書（提出用）'!O109),IF('報告書（提出用）'!Q108=1,1,IF('報告書（提出用）'!Q108=2,2,IF('報告書（提出用）'!Q108=3,3))))</f>
        <v>#REF!</v>
      </c>
      <c r="BV108" s="3" t="e">
        <f>IF(BS108=1,"平31_1",IF(BS108=2,"平31_2",IF(BS108=3,"平31_3",IF(BS108=4,"平31_4",IF(BS108=5,"平31_1",IF(BT108=1,"_5月",IF(BT108=6,"_6月",IF(BT108=7,"_7月",IF(BT108=8,"_8月",IF(BT108=9,"_9月",IF(BT108=10,"_10月",IF(BT108=11,"_11月",IF(BT108=12,"_12月",IF(BT108=13,"_5月",IF(AND(O108=O109,O109&lt;&gt;VALUE(概算年度)),IF(Q108=1,"_1月",IF(Q108=2,"_2月",IF(Q108=3,"_3月",IF(Q108=4,"_4月",IF(Q108=5,"_5月",IF(Q108=6,"_6月",IF(Q108=7,"_7月",IF(Q108=8,"_8月",IF(Q108=9,"_9月",IF(Q108=10,"_10月",IF(Q108=11,"_11月",IF(Q108=12,"_12月")))))))))))),IF(BU108=1,"対象年1_3月",IF(BU108=2,"対象年2_3月",IF(BU108=3,"対象年3月",IF(O109=VALUE(概算年度),"対象年1_3月","_1月")))))))))))))))))))</f>
        <v>#REF!</v>
      </c>
    </row>
    <row r="109" spans="2:74" ht="18.75" customHeight="1">
      <c r="B109" s="515"/>
      <c r="C109" s="516"/>
      <c r="D109" s="516"/>
      <c r="E109" s="516"/>
      <c r="F109" s="516"/>
      <c r="G109" s="516"/>
      <c r="H109" s="516"/>
      <c r="I109" s="517"/>
      <c r="J109" s="515"/>
      <c r="K109" s="516"/>
      <c r="L109" s="516"/>
      <c r="M109" s="516"/>
      <c r="N109" s="518"/>
      <c r="O109" s="134">
        <f>'報告書（事業主控）'!O109</f>
        <v>0</v>
      </c>
      <c r="P109" s="100" t="s">
        <v>65</v>
      </c>
      <c r="Q109" s="134">
        <f>'報告書（事業主控）'!Q109</f>
        <v>0</v>
      </c>
      <c r="R109" s="100" t="s">
        <v>93</v>
      </c>
      <c r="S109" s="134">
        <f>'報告書（事業主控）'!S109</f>
        <v>0</v>
      </c>
      <c r="T109" s="511" t="s">
        <v>95</v>
      </c>
      <c r="U109" s="511"/>
      <c r="V109" s="504">
        <f>'報告書（事業主控）'!V109</f>
        <v>0</v>
      </c>
      <c r="W109" s="505"/>
      <c r="X109" s="505"/>
      <c r="Y109" s="505"/>
      <c r="Z109" s="504">
        <f>'報告書（事業主控）'!Z109</f>
        <v>0</v>
      </c>
      <c r="AA109" s="505"/>
      <c r="AB109" s="505"/>
      <c r="AC109" s="505"/>
      <c r="AD109" s="504">
        <f>'報告書（事業主控）'!AD109</f>
        <v>0</v>
      </c>
      <c r="AE109" s="505"/>
      <c r="AF109" s="505"/>
      <c r="AG109" s="505"/>
      <c r="AH109" s="504">
        <f>'報告書（事業主控）'!AH109</f>
        <v>0</v>
      </c>
      <c r="AI109" s="505"/>
      <c r="AJ109" s="505"/>
      <c r="AK109" s="506"/>
      <c r="AL109" s="552"/>
      <c r="AM109" s="553"/>
      <c r="AN109" s="512">
        <f>'報告書（事業主控）'!AN109</f>
        <v>0</v>
      </c>
      <c r="AO109" s="513"/>
      <c r="AP109" s="513"/>
      <c r="AQ109" s="513"/>
      <c r="AR109" s="513"/>
      <c r="AS109" s="114"/>
      <c r="AV109" s="18"/>
      <c r="AW109" s="19"/>
      <c r="AY109" s="95">
        <f t="shared" ref="AY109" si="41">AH109</f>
        <v>0</v>
      </c>
      <c r="AZ109" s="41" t="e">
        <f>IF(AV108&lt;=#REF!,AH109,IF(AND(AV108&gt;=#REF!,AV108&lt;=#REF!),AH109*105/108,AH109))</f>
        <v>#REF!</v>
      </c>
      <c r="BA109" s="40"/>
      <c r="BB109" s="41">
        <f t="shared" ref="BB109" si="42">IF($AL109="賃金で算定",0,INT(AY109*$AL109/100))</f>
        <v>0</v>
      </c>
      <c r="BC109" s="41" t="e">
        <f>IF(AY109=AZ109,BB109,AZ109*$AL109/100)</f>
        <v>#REF!</v>
      </c>
      <c r="BL109" s="17" t="e">
        <f>IF(AY109=AZ109,0,1)</f>
        <v>#REF!</v>
      </c>
      <c r="BM109" s="17" t="e">
        <f>IF(BL109=1,AL109,"")</f>
        <v>#REF!</v>
      </c>
    </row>
    <row r="110" spans="2:74" ht="18.75" customHeight="1">
      <c r="B110" s="525">
        <f>'報告書（事業主控）'!B110</f>
        <v>0</v>
      </c>
      <c r="C110" s="526"/>
      <c r="D110" s="526"/>
      <c r="E110" s="526"/>
      <c r="F110" s="526"/>
      <c r="G110" s="526"/>
      <c r="H110" s="526"/>
      <c r="I110" s="527"/>
      <c r="J110" s="525">
        <f>'報告書（事業主控）'!J110</f>
        <v>0</v>
      </c>
      <c r="K110" s="526"/>
      <c r="L110" s="526"/>
      <c r="M110" s="526"/>
      <c r="N110" s="528"/>
      <c r="O110" s="135">
        <f>'報告書（事業主控）'!O110</f>
        <v>0</v>
      </c>
      <c r="P110" s="16" t="s">
        <v>65</v>
      </c>
      <c r="Q110" s="135">
        <f>'報告書（事業主控）'!Q110</f>
        <v>0</v>
      </c>
      <c r="R110" s="16" t="s">
        <v>93</v>
      </c>
      <c r="S110" s="135">
        <f>'報告書（事業主控）'!S110</f>
        <v>0</v>
      </c>
      <c r="T110" s="282" t="s">
        <v>94</v>
      </c>
      <c r="U110" s="282"/>
      <c r="V110" s="519">
        <f>'報告書（事業主控）'!V110</f>
        <v>0</v>
      </c>
      <c r="W110" s="520"/>
      <c r="X110" s="520"/>
      <c r="Y110" s="138"/>
      <c r="Z110" s="139"/>
      <c r="AA110" s="140"/>
      <c r="AB110" s="140"/>
      <c r="AC110" s="138"/>
      <c r="AD110" s="139"/>
      <c r="AE110" s="140"/>
      <c r="AF110" s="140"/>
      <c r="AG110" s="138"/>
      <c r="AH110" s="521">
        <f>'報告書（事業主控）'!AH110</f>
        <v>0</v>
      </c>
      <c r="AI110" s="522"/>
      <c r="AJ110" s="522"/>
      <c r="AK110" s="523"/>
      <c r="AL110" s="550">
        <f>'報告書（事業主控）'!AL110</f>
        <v>0</v>
      </c>
      <c r="AM110" s="551"/>
      <c r="AN110" s="521">
        <f>'報告書（事業主控）'!AN110</f>
        <v>0</v>
      </c>
      <c r="AO110" s="522"/>
      <c r="AP110" s="522"/>
      <c r="AQ110" s="522"/>
      <c r="AR110" s="522"/>
      <c r="AS110" s="115"/>
      <c r="AV110" s="18">
        <f>IF(OR(O110="",Q110=""),"", IF(O110&lt;20,DATE(O110+118,Q110,IF(S110="",1,S110)),DATE(O110+88,Q110,IF(S110="",1,S110))))</f>
        <v>43069</v>
      </c>
      <c r="AW110" s="19" t="e">
        <f>IF(AV110&lt;=#REF!,"昔",IF(AV110&lt;=#REF!,"上",IF(AV110&lt;=#REF!,"中","下")))</f>
        <v>#REF!</v>
      </c>
      <c r="AX110" s="8" t="e">
        <f>IF(AV110&lt;=#REF!,5,IF(AV110&lt;=#REF!,7,IF(AV110&lt;=#REF!,9,11)))</f>
        <v>#REF!</v>
      </c>
      <c r="AY110" s="66"/>
      <c r="AZ110" s="67"/>
      <c r="BA110" s="68">
        <f t="shared" ref="BA110" si="43">AN110</f>
        <v>0</v>
      </c>
      <c r="BB110" s="67"/>
      <c r="BC110" s="67"/>
      <c r="BO110" s="1" t="e">
        <f>IF(O110&lt;=VALUE(概算年度),O110+2018,O110+1988)</f>
        <v>#REF!</v>
      </c>
      <c r="BP110" s="1" t="e">
        <f>IF(BO110=2019,1)</f>
        <v>#REF!</v>
      </c>
      <c r="BQ110" s="3" t="e">
        <f>IF(BO110&lt;=2018,1)</f>
        <v>#REF!</v>
      </c>
      <c r="BR110" s="3" t="e">
        <f>IF(BO110&gt;=2020,1)</f>
        <v>#REF!</v>
      </c>
      <c r="BS110" s="3" t="e">
        <f>IF(AND(O110=31,Q110=1,O111=31),1,IF(AND(O110=31,Q110=2,O111=31),2,IF(AND(O110=31,Q110=3,O111=31),3,IF(AND(O110=31,Q110=4,O111=31),4,IF(AND(O110&gt;VALUE(概算年度),O110&lt;31,O111=31),5)))))</f>
        <v>#REF!</v>
      </c>
      <c r="BT110" s="3" t="b">
        <f>IF(OR(O110=31,O110=1),IF(AND(O111=1,OR(Q110=1,Q110=2,Q110=3,Q110=4,Q110=5)),1,IF(AND(O111=1,Q110=6),6,IF(AND(O111=1,Q110=7),7,IF(AND(O111=1,Q110=8),8,IF(AND(O111=1,Q110=9),9,IF(AND(O111=1,Q110=10),10,IF(AND(O111=1,Q110=11),11,IF(AND(O111=1,Q110=12),12)))))))),IF(O111=1,13))</f>
        <v>0</v>
      </c>
      <c r="BU110" s="3" t="e">
        <f>IF(AND(VALUE(概算年度)='報告書（提出用）'!O110,VALUE(概算年度)='報告書（提出用）'!O111),IF('報告書（提出用）'!Q110=1,1,IF('報告書（提出用）'!Q110=2,2,IF('報告書（提出用）'!Q110=3,3))))</f>
        <v>#REF!</v>
      </c>
      <c r="BV110" s="3" t="e">
        <f>IF(BS110=1,"平31_1",IF(BS110=2,"平31_2",IF(BS110=3,"平31_3",IF(BS110=4,"平31_4",IF(BS110=5,"平31_1",IF(BT110=1,"_5月",IF(BT110=6,"_6月",IF(BT110=7,"_7月",IF(BT110=8,"_8月",IF(BT110=9,"_9月",IF(BT110=10,"_10月",IF(BT110=11,"_11月",IF(BT110=12,"_12月",IF(BT110=13,"_5月",IF(AND(O110=O111,O111&lt;&gt;VALUE(概算年度)),IF(Q110=1,"_1月",IF(Q110=2,"_2月",IF(Q110=3,"_3月",IF(Q110=4,"_4月",IF(Q110=5,"_5月",IF(Q110=6,"_6月",IF(Q110=7,"_7月",IF(Q110=8,"_8月",IF(Q110=9,"_9月",IF(Q110=10,"_10月",IF(Q110=11,"_11月",IF(Q110=12,"_12月")))))))))))),IF(BU110=1,"対象年1_3月",IF(BU110=2,"対象年2_3月",IF(BU110=3,"対象年3月",IF(O111=VALUE(概算年度),"対象年1_3月","_1月")))))))))))))))))))</f>
        <v>#REF!</v>
      </c>
    </row>
    <row r="111" spans="2:74" ht="18.75" customHeight="1">
      <c r="B111" s="515"/>
      <c r="C111" s="516"/>
      <c r="D111" s="516"/>
      <c r="E111" s="516"/>
      <c r="F111" s="516"/>
      <c r="G111" s="516"/>
      <c r="H111" s="516"/>
      <c r="I111" s="517"/>
      <c r="J111" s="515"/>
      <c r="K111" s="516"/>
      <c r="L111" s="516"/>
      <c r="M111" s="516"/>
      <c r="N111" s="518"/>
      <c r="O111" s="134">
        <f>'報告書（事業主控）'!O111</f>
        <v>0</v>
      </c>
      <c r="P111" s="100" t="s">
        <v>65</v>
      </c>
      <c r="Q111" s="134">
        <f>'報告書（事業主控）'!Q111</f>
        <v>0</v>
      </c>
      <c r="R111" s="100" t="s">
        <v>93</v>
      </c>
      <c r="S111" s="134">
        <f>'報告書（事業主控）'!S111</f>
        <v>0</v>
      </c>
      <c r="T111" s="511" t="s">
        <v>95</v>
      </c>
      <c r="U111" s="511"/>
      <c r="V111" s="504">
        <f>'報告書（事業主控）'!V111</f>
        <v>0</v>
      </c>
      <c r="W111" s="505"/>
      <c r="X111" s="505"/>
      <c r="Y111" s="505"/>
      <c r="Z111" s="504">
        <f>'報告書（事業主控）'!Z111</f>
        <v>0</v>
      </c>
      <c r="AA111" s="505"/>
      <c r="AB111" s="505"/>
      <c r="AC111" s="505"/>
      <c r="AD111" s="504">
        <f>'報告書（事業主控）'!AD111</f>
        <v>0</v>
      </c>
      <c r="AE111" s="505"/>
      <c r="AF111" s="505"/>
      <c r="AG111" s="505"/>
      <c r="AH111" s="504">
        <f>'報告書（事業主控）'!AH111</f>
        <v>0</v>
      </c>
      <c r="AI111" s="505"/>
      <c r="AJ111" s="505"/>
      <c r="AK111" s="506"/>
      <c r="AL111" s="552"/>
      <c r="AM111" s="553"/>
      <c r="AN111" s="512">
        <f>'報告書（事業主控）'!AN111</f>
        <v>0</v>
      </c>
      <c r="AO111" s="513"/>
      <c r="AP111" s="513"/>
      <c r="AQ111" s="513"/>
      <c r="AR111" s="513"/>
      <c r="AS111" s="114"/>
      <c r="AV111" s="18"/>
      <c r="AW111" s="19"/>
      <c r="AY111" s="95">
        <f t="shared" ref="AY111" si="44">AH111</f>
        <v>0</v>
      </c>
      <c r="AZ111" s="41" t="e">
        <f>IF(AV110&lt;=#REF!,AH111,IF(AND(AV110&gt;=#REF!,AV110&lt;=#REF!),AH111*105/108,AH111))</f>
        <v>#REF!</v>
      </c>
      <c r="BA111" s="40"/>
      <c r="BB111" s="41">
        <f t="shared" ref="BB111" si="45">IF($AL111="賃金で算定",0,INT(AY111*$AL111/100))</f>
        <v>0</v>
      </c>
      <c r="BC111" s="41" t="e">
        <f>IF(AY111=AZ111,BB111,AZ111*$AL111/100)</f>
        <v>#REF!</v>
      </c>
      <c r="BL111" s="17" t="e">
        <f>IF(AY111=AZ111,0,1)</f>
        <v>#REF!</v>
      </c>
      <c r="BM111" s="17" t="e">
        <f>IF(BL111=1,AL111,"")</f>
        <v>#REF!</v>
      </c>
    </row>
    <row r="112" spans="2:74" ht="18.75" customHeight="1">
      <c r="B112" s="525">
        <f>'報告書（事業主控）'!B112</f>
        <v>0</v>
      </c>
      <c r="C112" s="526"/>
      <c r="D112" s="526"/>
      <c r="E112" s="526"/>
      <c r="F112" s="526"/>
      <c r="G112" s="526"/>
      <c r="H112" s="526"/>
      <c r="I112" s="527"/>
      <c r="J112" s="525">
        <f>'報告書（事業主控）'!J112</f>
        <v>0</v>
      </c>
      <c r="K112" s="526"/>
      <c r="L112" s="526"/>
      <c r="M112" s="526"/>
      <c r="N112" s="528"/>
      <c r="O112" s="135">
        <f>'報告書（事業主控）'!O112</f>
        <v>0</v>
      </c>
      <c r="P112" s="16" t="s">
        <v>65</v>
      </c>
      <c r="Q112" s="135">
        <f>'報告書（事業主控）'!Q112</f>
        <v>0</v>
      </c>
      <c r="R112" s="16" t="s">
        <v>93</v>
      </c>
      <c r="S112" s="135">
        <f>'報告書（事業主控）'!S112</f>
        <v>0</v>
      </c>
      <c r="T112" s="282" t="s">
        <v>94</v>
      </c>
      <c r="U112" s="282"/>
      <c r="V112" s="519">
        <f>'報告書（事業主控）'!V112</f>
        <v>0</v>
      </c>
      <c r="W112" s="520"/>
      <c r="X112" s="520"/>
      <c r="Y112" s="138"/>
      <c r="Z112" s="139"/>
      <c r="AA112" s="140"/>
      <c r="AB112" s="140"/>
      <c r="AC112" s="138"/>
      <c r="AD112" s="139"/>
      <c r="AE112" s="140"/>
      <c r="AF112" s="140"/>
      <c r="AG112" s="138"/>
      <c r="AH112" s="521">
        <f>'報告書（事業主控）'!AH112</f>
        <v>0</v>
      </c>
      <c r="AI112" s="522"/>
      <c r="AJ112" s="522"/>
      <c r="AK112" s="523"/>
      <c r="AL112" s="550">
        <f>'報告書（事業主控）'!AL112</f>
        <v>0</v>
      </c>
      <c r="AM112" s="551"/>
      <c r="AN112" s="521">
        <f>'報告書（事業主控）'!AN112</f>
        <v>0</v>
      </c>
      <c r="AO112" s="522"/>
      <c r="AP112" s="522"/>
      <c r="AQ112" s="522"/>
      <c r="AR112" s="522"/>
      <c r="AS112" s="115"/>
      <c r="AV112" s="18">
        <f>IF(OR(O112="",Q112=""),"", IF(O112&lt;20,DATE(O112+118,Q112,IF(S112="",1,S112)),DATE(O112+88,Q112,IF(S112="",1,S112))))</f>
        <v>43069</v>
      </c>
      <c r="AW112" s="19" t="e">
        <f>IF(AV112&lt;=#REF!,"昔",IF(AV112&lt;=#REF!,"上",IF(AV112&lt;=#REF!,"中","下")))</f>
        <v>#REF!</v>
      </c>
      <c r="AX112" s="8" t="e">
        <f>IF(AV112&lt;=#REF!,5,IF(AV112&lt;=#REF!,7,IF(AV112&lt;=#REF!,9,11)))</f>
        <v>#REF!</v>
      </c>
      <c r="AY112" s="66"/>
      <c r="AZ112" s="67"/>
      <c r="BA112" s="68">
        <f t="shared" ref="BA112" si="46">AN112</f>
        <v>0</v>
      </c>
      <c r="BB112" s="67"/>
      <c r="BC112" s="67"/>
      <c r="BO112" s="1" t="e">
        <f>IF(O112&lt;=VALUE(概算年度),O112+2018,O112+1988)</f>
        <v>#REF!</v>
      </c>
      <c r="BP112" s="1" t="e">
        <f>IF(BO112=2019,1)</f>
        <v>#REF!</v>
      </c>
      <c r="BQ112" s="3" t="e">
        <f>IF(BO112&lt;=2018,1)</f>
        <v>#REF!</v>
      </c>
      <c r="BR112" s="3" t="e">
        <f>IF(BO112&gt;=2020,1)</f>
        <v>#REF!</v>
      </c>
      <c r="BS112" s="3" t="e">
        <f>IF(AND(O112=31,Q112=1,O113=31),1,IF(AND(O112=31,Q112=2,O113=31),2,IF(AND(O112=31,Q112=3,O113=31),3,IF(AND(O112=31,Q112=4,O113=31),4,IF(AND(O112&gt;VALUE(概算年度),O112&lt;31,O113=31),5)))))</f>
        <v>#REF!</v>
      </c>
      <c r="BT112" s="3" t="b">
        <f>IF(OR(O112=31,O112=1),IF(AND(O113=1,OR(Q112=1,Q112=2,Q112=3,Q112=4,Q112=5)),1,IF(AND(O113=1,Q112=6),6,IF(AND(O113=1,Q112=7),7,IF(AND(O113=1,Q112=8),8,IF(AND(O113=1,Q112=9),9,IF(AND(O113=1,Q112=10),10,IF(AND(O113=1,Q112=11),11,IF(AND(O113=1,Q112=12),12)))))))),IF(O113=1,13))</f>
        <v>0</v>
      </c>
      <c r="BU112" s="3" t="e">
        <f>IF(AND(VALUE(概算年度)='報告書（提出用）'!O112,VALUE(概算年度)='報告書（提出用）'!O113),IF('報告書（提出用）'!Q112=1,1,IF('報告書（提出用）'!Q112=2,2,IF('報告書（提出用）'!Q112=3,3))))</f>
        <v>#REF!</v>
      </c>
      <c r="BV112" s="3" t="e">
        <f>IF(BS112=1,"平31_1",IF(BS112=2,"平31_2",IF(BS112=3,"平31_3",IF(BS112=4,"平31_4",IF(BS112=5,"平31_1",IF(BT112=1,"_5月",IF(BT112=6,"_6月",IF(BT112=7,"_7月",IF(BT112=8,"_8月",IF(BT112=9,"_9月",IF(BT112=10,"_10月",IF(BT112=11,"_11月",IF(BT112=12,"_12月",IF(BT112=13,"_5月",IF(AND(O112=O113,O113&lt;&gt;VALUE(概算年度)),IF(Q112=1,"_1月",IF(Q112=2,"_2月",IF(Q112=3,"_3月",IF(Q112=4,"_4月",IF(Q112=5,"_5月",IF(Q112=6,"_6月",IF(Q112=7,"_7月",IF(Q112=8,"_8月",IF(Q112=9,"_9月",IF(Q112=10,"_10月",IF(Q112=11,"_11月",IF(Q112=12,"_12月")))))))))))),IF(BU112=1,"対象年1_3月",IF(BU112=2,"対象年2_3月",IF(BU112=3,"対象年3月",IF(O113=VALUE(概算年度),"対象年1_3月","_1月")))))))))))))))))))</f>
        <v>#REF!</v>
      </c>
    </row>
    <row r="113" spans="2:74" ht="18.75" customHeight="1">
      <c r="B113" s="515"/>
      <c r="C113" s="516"/>
      <c r="D113" s="516"/>
      <c r="E113" s="516"/>
      <c r="F113" s="516"/>
      <c r="G113" s="516"/>
      <c r="H113" s="516"/>
      <c r="I113" s="517"/>
      <c r="J113" s="515"/>
      <c r="K113" s="516"/>
      <c r="L113" s="516"/>
      <c r="M113" s="516"/>
      <c r="N113" s="518"/>
      <c r="O113" s="134">
        <f>'報告書（事業主控）'!O113</f>
        <v>0</v>
      </c>
      <c r="P113" s="100" t="s">
        <v>65</v>
      </c>
      <c r="Q113" s="134">
        <f>'報告書（事業主控）'!Q113</f>
        <v>0</v>
      </c>
      <c r="R113" s="100" t="s">
        <v>93</v>
      </c>
      <c r="S113" s="134">
        <f>'報告書（事業主控）'!S113</f>
        <v>0</v>
      </c>
      <c r="T113" s="511" t="s">
        <v>95</v>
      </c>
      <c r="U113" s="511"/>
      <c r="V113" s="504">
        <f>'報告書（事業主控）'!V113</f>
        <v>0</v>
      </c>
      <c r="W113" s="505"/>
      <c r="X113" s="505"/>
      <c r="Y113" s="505"/>
      <c r="Z113" s="504">
        <f>'報告書（事業主控）'!Z113</f>
        <v>0</v>
      </c>
      <c r="AA113" s="505"/>
      <c r="AB113" s="505"/>
      <c r="AC113" s="505"/>
      <c r="AD113" s="504">
        <f>'報告書（事業主控）'!AD113</f>
        <v>0</v>
      </c>
      <c r="AE113" s="505"/>
      <c r="AF113" s="505"/>
      <c r="AG113" s="505"/>
      <c r="AH113" s="504">
        <f>'報告書（事業主控）'!AH113</f>
        <v>0</v>
      </c>
      <c r="AI113" s="505"/>
      <c r="AJ113" s="505"/>
      <c r="AK113" s="506"/>
      <c r="AL113" s="552"/>
      <c r="AM113" s="553"/>
      <c r="AN113" s="512">
        <f>'報告書（事業主控）'!AN113</f>
        <v>0</v>
      </c>
      <c r="AO113" s="513"/>
      <c r="AP113" s="513"/>
      <c r="AQ113" s="513"/>
      <c r="AR113" s="513"/>
      <c r="AS113" s="114"/>
      <c r="AV113" s="18"/>
      <c r="AW113" s="19"/>
      <c r="AY113" s="95">
        <f t="shared" ref="AY113" si="47">AH113</f>
        <v>0</v>
      </c>
      <c r="AZ113" s="41" t="e">
        <f>IF(AV112&lt;=#REF!,AH113,IF(AND(AV112&gt;=#REF!,AV112&lt;=#REF!),AH113*105/108,AH113))</f>
        <v>#REF!</v>
      </c>
      <c r="BA113" s="40"/>
      <c r="BB113" s="41">
        <f t="shared" ref="BB113" si="48">IF($AL113="賃金で算定",0,INT(AY113*$AL113/100))</f>
        <v>0</v>
      </c>
      <c r="BC113" s="41" t="e">
        <f>IF(AY113=AZ113,BB113,AZ113*$AL113/100)</f>
        <v>#REF!</v>
      </c>
      <c r="BL113" s="17" t="e">
        <f>IF(AY113=AZ113,0,1)</f>
        <v>#REF!</v>
      </c>
      <c r="BM113" s="17" t="e">
        <f>IF(BL113=1,AL113,"")</f>
        <v>#REF!</v>
      </c>
    </row>
    <row r="114" spans="2:74" ht="18.75" customHeight="1">
      <c r="B114" s="525">
        <f>'報告書（事業主控）'!B114</f>
        <v>0</v>
      </c>
      <c r="C114" s="526"/>
      <c r="D114" s="526"/>
      <c r="E114" s="526"/>
      <c r="F114" s="526"/>
      <c r="G114" s="526"/>
      <c r="H114" s="526"/>
      <c r="I114" s="527"/>
      <c r="J114" s="525">
        <f>'報告書（事業主控）'!J114</f>
        <v>0</v>
      </c>
      <c r="K114" s="526"/>
      <c r="L114" s="526"/>
      <c r="M114" s="526"/>
      <c r="N114" s="528"/>
      <c r="O114" s="135">
        <f>'報告書（事業主控）'!O114</f>
        <v>0</v>
      </c>
      <c r="P114" s="16" t="s">
        <v>65</v>
      </c>
      <c r="Q114" s="135">
        <f>'報告書（事業主控）'!Q114</f>
        <v>0</v>
      </c>
      <c r="R114" s="16" t="s">
        <v>93</v>
      </c>
      <c r="S114" s="135">
        <f>'報告書（事業主控）'!S114</f>
        <v>0</v>
      </c>
      <c r="T114" s="282" t="s">
        <v>94</v>
      </c>
      <c r="U114" s="282"/>
      <c r="V114" s="519">
        <f>'報告書（事業主控）'!V114</f>
        <v>0</v>
      </c>
      <c r="W114" s="520"/>
      <c r="X114" s="520"/>
      <c r="Y114" s="138"/>
      <c r="Z114" s="139"/>
      <c r="AA114" s="140"/>
      <c r="AB114" s="140"/>
      <c r="AC114" s="138"/>
      <c r="AD114" s="139"/>
      <c r="AE114" s="140"/>
      <c r="AF114" s="140"/>
      <c r="AG114" s="138"/>
      <c r="AH114" s="521">
        <f>'報告書（事業主控）'!AH114</f>
        <v>0</v>
      </c>
      <c r="AI114" s="522"/>
      <c r="AJ114" s="522"/>
      <c r="AK114" s="523"/>
      <c r="AL114" s="550">
        <f>'報告書（事業主控）'!AL114</f>
        <v>0</v>
      </c>
      <c r="AM114" s="551"/>
      <c r="AN114" s="521">
        <f>'報告書（事業主控）'!AN114</f>
        <v>0</v>
      </c>
      <c r="AO114" s="522"/>
      <c r="AP114" s="522"/>
      <c r="AQ114" s="522"/>
      <c r="AR114" s="522"/>
      <c r="AS114" s="115"/>
      <c r="AV114" s="18">
        <f>IF(OR(O114="",Q114=""),"", IF(O114&lt;20,DATE(O114+118,Q114,IF(S114="",1,S114)),DATE(O114+88,Q114,IF(S114="",1,S114))))</f>
        <v>43069</v>
      </c>
      <c r="AW114" s="19" t="e">
        <f>IF(AV114&lt;=#REF!,"昔",IF(AV114&lt;=#REF!,"上",IF(AV114&lt;=#REF!,"中","下")))</f>
        <v>#REF!</v>
      </c>
      <c r="AX114" s="8" t="e">
        <f>IF(AV114&lt;=#REF!,5,IF(AV114&lt;=#REF!,7,IF(AV114&lt;=#REF!,9,11)))</f>
        <v>#REF!</v>
      </c>
      <c r="AY114" s="66"/>
      <c r="AZ114" s="67"/>
      <c r="BA114" s="68">
        <f t="shared" ref="BA114" si="49">AN114</f>
        <v>0</v>
      </c>
      <c r="BB114" s="67"/>
      <c r="BC114" s="67"/>
      <c r="BO114" s="1" t="e">
        <f>IF(O114&lt;=VALUE(概算年度),O114+2018,O114+1988)</f>
        <v>#REF!</v>
      </c>
      <c r="BP114" s="1" t="e">
        <f>IF(BO114=2019,1)</f>
        <v>#REF!</v>
      </c>
      <c r="BQ114" s="3" t="e">
        <f>IF(BO114&lt;=2018,1)</f>
        <v>#REF!</v>
      </c>
      <c r="BR114" s="3" t="e">
        <f>IF(BO114&gt;=2020,1)</f>
        <v>#REF!</v>
      </c>
      <c r="BS114" s="3" t="e">
        <f>IF(AND(O114=31,Q114=1,O115=31),1,IF(AND(O114=31,Q114=2,O115=31),2,IF(AND(O114=31,Q114=3,O115=31),3,IF(AND(O114=31,Q114=4,O115=31),4,IF(AND(O114&gt;VALUE(概算年度),O114&lt;31,O115=31),5)))))</f>
        <v>#REF!</v>
      </c>
      <c r="BT114" s="3" t="b">
        <f>IF(OR(O114=31,O114=1),IF(AND(O115=1,OR(Q114=1,Q114=2,Q114=3,Q114=4,Q114=5)),1,IF(AND(O115=1,Q114=6),6,IF(AND(O115=1,Q114=7),7,IF(AND(O115=1,Q114=8),8,IF(AND(O115=1,Q114=9),9,IF(AND(O115=1,Q114=10),10,IF(AND(O115=1,Q114=11),11,IF(AND(O115=1,Q114=12),12)))))))),IF(O115=1,13))</f>
        <v>0</v>
      </c>
      <c r="BU114" s="3" t="e">
        <f>IF(AND(VALUE(概算年度)='報告書（提出用）'!O114,VALUE(概算年度)='報告書（提出用）'!O115),IF('報告書（提出用）'!Q114=1,1,IF('報告書（提出用）'!Q114=2,2,IF('報告書（提出用）'!Q114=3,3))))</f>
        <v>#REF!</v>
      </c>
      <c r="BV114" s="3" t="e">
        <f>IF(BS114=1,"平31_1",IF(BS114=2,"平31_2",IF(BS114=3,"平31_3",IF(BS114=4,"平31_4",IF(BS114=5,"平31_1",IF(BT114=1,"_5月",IF(BT114=6,"_6月",IF(BT114=7,"_7月",IF(BT114=8,"_8月",IF(BT114=9,"_9月",IF(BT114=10,"_10月",IF(BT114=11,"_11月",IF(BT114=12,"_12月",IF(BT114=13,"_5月",IF(AND(O114=O115,O115&lt;&gt;VALUE(概算年度)),IF(Q114=1,"_1月",IF(Q114=2,"_2月",IF(Q114=3,"_3月",IF(Q114=4,"_4月",IF(Q114=5,"_5月",IF(Q114=6,"_6月",IF(Q114=7,"_7月",IF(Q114=8,"_8月",IF(Q114=9,"_9月",IF(Q114=10,"_10月",IF(Q114=11,"_11月",IF(Q114=12,"_12月")))))))))))),IF(BU114=1,"対象年1_3月",IF(BU114=2,"対象年2_3月",IF(BU114=3,"対象年3月",IF(O115=VALUE(概算年度),"対象年1_3月","_1月")))))))))))))))))))</f>
        <v>#REF!</v>
      </c>
    </row>
    <row r="115" spans="2:74" ht="18.75" customHeight="1">
      <c r="B115" s="515"/>
      <c r="C115" s="516"/>
      <c r="D115" s="516"/>
      <c r="E115" s="516"/>
      <c r="F115" s="516"/>
      <c r="G115" s="516"/>
      <c r="H115" s="516"/>
      <c r="I115" s="517"/>
      <c r="J115" s="515"/>
      <c r="K115" s="516"/>
      <c r="L115" s="516"/>
      <c r="M115" s="516"/>
      <c r="N115" s="518"/>
      <c r="O115" s="134">
        <f>'報告書（事業主控）'!O115</f>
        <v>0</v>
      </c>
      <c r="P115" s="100" t="s">
        <v>65</v>
      </c>
      <c r="Q115" s="134">
        <f>'報告書（事業主控）'!Q115</f>
        <v>0</v>
      </c>
      <c r="R115" s="100" t="s">
        <v>93</v>
      </c>
      <c r="S115" s="134">
        <f>'報告書（事業主控）'!S115</f>
        <v>0</v>
      </c>
      <c r="T115" s="511" t="s">
        <v>95</v>
      </c>
      <c r="U115" s="511"/>
      <c r="V115" s="504">
        <f>'報告書（事業主控）'!V115</f>
        <v>0</v>
      </c>
      <c r="W115" s="505"/>
      <c r="X115" s="505"/>
      <c r="Y115" s="505"/>
      <c r="Z115" s="504">
        <f>'報告書（事業主控）'!Z115</f>
        <v>0</v>
      </c>
      <c r="AA115" s="505"/>
      <c r="AB115" s="505"/>
      <c r="AC115" s="505"/>
      <c r="AD115" s="504">
        <f>'報告書（事業主控）'!AD115</f>
        <v>0</v>
      </c>
      <c r="AE115" s="505"/>
      <c r="AF115" s="505"/>
      <c r="AG115" s="505"/>
      <c r="AH115" s="504">
        <f>'報告書（事業主控）'!AH115</f>
        <v>0</v>
      </c>
      <c r="AI115" s="505"/>
      <c r="AJ115" s="505"/>
      <c r="AK115" s="506"/>
      <c r="AL115" s="552"/>
      <c r="AM115" s="553"/>
      <c r="AN115" s="512">
        <f>'報告書（事業主控）'!AN115</f>
        <v>0</v>
      </c>
      <c r="AO115" s="513"/>
      <c r="AP115" s="513"/>
      <c r="AQ115" s="513"/>
      <c r="AR115" s="513"/>
      <c r="AS115" s="114"/>
      <c r="AV115" s="18"/>
      <c r="AW115" s="19"/>
      <c r="AY115" s="95">
        <f t="shared" ref="AY115" si="50">AH115</f>
        <v>0</v>
      </c>
      <c r="AZ115" s="41" t="e">
        <f>IF(AV114&lt;=#REF!,AH115,IF(AND(AV114&gt;=#REF!,AV114&lt;=#REF!),AH115*105/108,AH115))</f>
        <v>#REF!</v>
      </c>
      <c r="BA115" s="40"/>
      <c r="BB115" s="41">
        <f t="shared" ref="BB115" si="51">IF($AL115="賃金で算定",0,INT(AY115*$AL115/100))</f>
        <v>0</v>
      </c>
      <c r="BC115" s="41" t="e">
        <f>IF(AY115=AZ115,BB115,AZ115*$AL115/100)</f>
        <v>#REF!</v>
      </c>
      <c r="BL115" s="17" t="e">
        <f>IF(AY115=AZ115,0,1)</f>
        <v>#REF!</v>
      </c>
      <c r="BM115" s="17" t="e">
        <f>IF(BL115=1,AL115,"")</f>
        <v>#REF!</v>
      </c>
    </row>
    <row r="116" spans="2:74" ht="18.75" customHeight="1">
      <c r="B116" s="525">
        <f>'報告書（事業主控）'!B116</f>
        <v>0</v>
      </c>
      <c r="C116" s="526"/>
      <c r="D116" s="526"/>
      <c r="E116" s="526"/>
      <c r="F116" s="526"/>
      <c r="G116" s="526"/>
      <c r="H116" s="526"/>
      <c r="I116" s="527"/>
      <c r="J116" s="525">
        <f>'報告書（事業主控）'!J116</f>
        <v>0</v>
      </c>
      <c r="K116" s="526"/>
      <c r="L116" s="526"/>
      <c r="M116" s="526"/>
      <c r="N116" s="528"/>
      <c r="O116" s="135">
        <f>'報告書（事業主控）'!O116</f>
        <v>0</v>
      </c>
      <c r="P116" s="16" t="s">
        <v>65</v>
      </c>
      <c r="Q116" s="135">
        <f>'報告書（事業主控）'!Q116</f>
        <v>0</v>
      </c>
      <c r="R116" s="16" t="s">
        <v>93</v>
      </c>
      <c r="S116" s="135">
        <f>'報告書（事業主控）'!S116</f>
        <v>0</v>
      </c>
      <c r="T116" s="282" t="s">
        <v>94</v>
      </c>
      <c r="U116" s="282"/>
      <c r="V116" s="519">
        <f>'報告書（事業主控）'!V116</f>
        <v>0</v>
      </c>
      <c r="W116" s="520"/>
      <c r="X116" s="520"/>
      <c r="Y116" s="138"/>
      <c r="Z116" s="139"/>
      <c r="AA116" s="140"/>
      <c r="AB116" s="140"/>
      <c r="AC116" s="138"/>
      <c r="AD116" s="139"/>
      <c r="AE116" s="140"/>
      <c r="AF116" s="140"/>
      <c r="AG116" s="138"/>
      <c r="AH116" s="521">
        <f>'報告書（事業主控）'!AH116</f>
        <v>0</v>
      </c>
      <c r="AI116" s="522"/>
      <c r="AJ116" s="522"/>
      <c r="AK116" s="523"/>
      <c r="AL116" s="550">
        <f>'報告書（事業主控）'!AL116</f>
        <v>0</v>
      </c>
      <c r="AM116" s="551"/>
      <c r="AN116" s="521">
        <f>'報告書（事業主控）'!AN116</f>
        <v>0</v>
      </c>
      <c r="AO116" s="522"/>
      <c r="AP116" s="522"/>
      <c r="AQ116" s="522"/>
      <c r="AR116" s="522"/>
      <c r="AS116" s="115"/>
      <c r="AV116" s="18">
        <f>IF(OR(O116="",Q116=""),"", IF(O116&lt;20,DATE(O116+118,Q116,IF(S116="",1,S116)),DATE(O116+88,Q116,IF(S116="",1,S116))))</f>
        <v>43069</v>
      </c>
      <c r="AW116" s="19" t="e">
        <f>IF(AV116&lt;=#REF!,"昔",IF(AV116&lt;=#REF!,"上",IF(AV116&lt;=#REF!,"中","下")))</f>
        <v>#REF!</v>
      </c>
      <c r="AX116" s="8" t="e">
        <f>IF(AV116&lt;=#REF!,5,IF(AV116&lt;=#REF!,7,IF(AV116&lt;=#REF!,9,11)))</f>
        <v>#REF!</v>
      </c>
      <c r="AY116" s="66"/>
      <c r="AZ116" s="67"/>
      <c r="BA116" s="68">
        <f t="shared" ref="BA116" si="52">AN116</f>
        <v>0</v>
      </c>
      <c r="BB116" s="67"/>
      <c r="BC116" s="67"/>
      <c r="BO116" s="1" t="e">
        <f>IF(O116&lt;=VALUE(概算年度),O116+2018,O116+1988)</f>
        <v>#REF!</v>
      </c>
      <c r="BP116" s="1" t="e">
        <f>IF(BO116=2019,1)</f>
        <v>#REF!</v>
      </c>
      <c r="BQ116" s="3" t="e">
        <f>IF(BO116&lt;=2018,1)</f>
        <v>#REF!</v>
      </c>
      <c r="BR116" s="3" t="e">
        <f>IF(BO116&gt;=2020,1)</f>
        <v>#REF!</v>
      </c>
      <c r="BS116" s="3" t="e">
        <f>IF(AND(O116=31,Q116=1,O117=31),1,IF(AND(O116=31,Q116=2,O117=31),2,IF(AND(O116=31,Q116=3,O117=31),3,IF(AND(O116=31,Q116=4,O117=31),4,IF(AND(O116&gt;VALUE(概算年度),O116&lt;31,O117=31),5)))))</f>
        <v>#REF!</v>
      </c>
      <c r="BT116" s="3" t="b">
        <f>IF(OR(O116=31,O116=1),IF(AND(O117=1,OR(Q116=1,Q116=2,Q116=3,Q116=4,Q116=5)),1,IF(AND(O117=1,Q116=6),6,IF(AND(O117=1,Q116=7),7,IF(AND(O117=1,Q116=8),8,IF(AND(O117=1,Q116=9),9,IF(AND(O117=1,Q116=10),10,IF(AND(O117=1,Q116=11),11,IF(AND(O117=1,Q116=12),12)))))))),IF(O117=1,13))</f>
        <v>0</v>
      </c>
      <c r="BU116" s="3" t="e">
        <f>IF(AND(VALUE(概算年度)='報告書（提出用）'!O116,VALUE(概算年度)='報告書（提出用）'!O117),IF('報告書（提出用）'!Q116=1,1,IF('報告書（提出用）'!Q116=2,2,IF('報告書（提出用）'!Q116=3,3))))</f>
        <v>#REF!</v>
      </c>
      <c r="BV116" s="3" t="e">
        <f>IF(BS116=1,"平31_1",IF(BS116=2,"平31_2",IF(BS116=3,"平31_3",IF(BS116=4,"平31_4",IF(BS116=5,"平31_1",IF(BT116=1,"_5月",IF(BT116=6,"_6月",IF(BT116=7,"_7月",IF(BT116=8,"_8月",IF(BT116=9,"_9月",IF(BT116=10,"_10月",IF(BT116=11,"_11月",IF(BT116=12,"_12月",IF(BT116=13,"_5月",IF(AND(O116=O117,O117&lt;&gt;VALUE(概算年度)),IF(Q116=1,"_1月",IF(Q116=2,"_2月",IF(Q116=3,"_3月",IF(Q116=4,"_4月",IF(Q116=5,"_5月",IF(Q116=6,"_6月",IF(Q116=7,"_7月",IF(Q116=8,"_8月",IF(Q116=9,"_9月",IF(Q116=10,"_10月",IF(Q116=11,"_11月",IF(Q116=12,"_12月")))))))))))),IF(BU116=1,"対象年1_3月",IF(BU116=2,"対象年2_3月",IF(BU116=3,"対象年3月",IF(O117=VALUE(概算年度),"対象年1_3月","_1月")))))))))))))))))))</f>
        <v>#REF!</v>
      </c>
    </row>
    <row r="117" spans="2:74" ht="18.75" customHeight="1">
      <c r="B117" s="515"/>
      <c r="C117" s="516"/>
      <c r="D117" s="516"/>
      <c r="E117" s="516"/>
      <c r="F117" s="516"/>
      <c r="G117" s="516"/>
      <c r="H117" s="516"/>
      <c r="I117" s="517"/>
      <c r="J117" s="515"/>
      <c r="K117" s="516"/>
      <c r="L117" s="516"/>
      <c r="M117" s="516"/>
      <c r="N117" s="518"/>
      <c r="O117" s="134">
        <f>'報告書（事業主控）'!O117</f>
        <v>0</v>
      </c>
      <c r="P117" s="100" t="s">
        <v>65</v>
      </c>
      <c r="Q117" s="134">
        <f>'報告書（事業主控）'!Q117</f>
        <v>0</v>
      </c>
      <c r="R117" s="100" t="s">
        <v>93</v>
      </c>
      <c r="S117" s="134">
        <f>'報告書（事業主控）'!S117</f>
        <v>0</v>
      </c>
      <c r="T117" s="511" t="s">
        <v>95</v>
      </c>
      <c r="U117" s="511"/>
      <c r="V117" s="504">
        <f>'報告書（事業主控）'!V117</f>
        <v>0</v>
      </c>
      <c r="W117" s="505"/>
      <c r="X117" s="505"/>
      <c r="Y117" s="505"/>
      <c r="Z117" s="504">
        <f>'報告書（事業主控）'!Z117</f>
        <v>0</v>
      </c>
      <c r="AA117" s="505"/>
      <c r="AB117" s="505"/>
      <c r="AC117" s="505"/>
      <c r="AD117" s="504">
        <f>'報告書（事業主控）'!AD117</f>
        <v>0</v>
      </c>
      <c r="AE117" s="505"/>
      <c r="AF117" s="505"/>
      <c r="AG117" s="505"/>
      <c r="AH117" s="504">
        <f>'報告書（事業主控）'!AH117</f>
        <v>0</v>
      </c>
      <c r="AI117" s="505"/>
      <c r="AJ117" s="505"/>
      <c r="AK117" s="506"/>
      <c r="AL117" s="552"/>
      <c r="AM117" s="553"/>
      <c r="AN117" s="512">
        <f>'報告書（事業主控）'!AN117</f>
        <v>0</v>
      </c>
      <c r="AO117" s="513"/>
      <c r="AP117" s="513"/>
      <c r="AQ117" s="513"/>
      <c r="AR117" s="513"/>
      <c r="AS117" s="114"/>
      <c r="AV117" s="18"/>
      <c r="AW117" s="19"/>
      <c r="AY117" s="95">
        <f t="shared" ref="AY117" si="53">AH117</f>
        <v>0</v>
      </c>
      <c r="AZ117" s="41" t="e">
        <f>IF(AV116&lt;=#REF!,AH117,IF(AND(AV116&gt;=#REF!,AV116&lt;=#REF!),AH117*105/108,AH117))</f>
        <v>#REF!</v>
      </c>
      <c r="BA117" s="40"/>
      <c r="BB117" s="41">
        <f t="shared" ref="BB117" si="54">IF($AL117="賃金で算定",0,INT(AY117*$AL117/100))</f>
        <v>0</v>
      </c>
      <c r="BC117" s="41" t="e">
        <f>IF(AY117=AZ117,BB117,AZ117*$AL117/100)</f>
        <v>#REF!</v>
      </c>
      <c r="BL117" s="17" t="e">
        <f>IF(AY117=AZ117,0,1)</f>
        <v>#REF!</v>
      </c>
      <c r="BM117" s="17" t="e">
        <f>IF(BL117=1,AL117,"")</f>
        <v>#REF!</v>
      </c>
    </row>
    <row r="118" spans="2:74" ht="17.25" customHeight="1">
      <c r="B118" s="239" t="s">
        <v>66</v>
      </c>
      <c r="C118" s="240"/>
      <c r="D118" s="240"/>
      <c r="E118" s="241"/>
      <c r="F118" s="554">
        <f>'報告書（事業主控）'!F118</f>
        <v>0</v>
      </c>
      <c r="G118" s="555"/>
      <c r="H118" s="555"/>
      <c r="I118" s="555"/>
      <c r="J118" s="555"/>
      <c r="K118" s="555"/>
      <c r="L118" s="555"/>
      <c r="M118" s="555"/>
      <c r="N118" s="556"/>
      <c r="O118" s="239" t="s">
        <v>67</v>
      </c>
      <c r="P118" s="240"/>
      <c r="Q118" s="240"/>
      <c r="R118" s="240"/>
      <c r="S118" s="240"/>
      <c r="T118" s="240"/>
      <c r="U118" s="241"/>
      <c r="V118" s="257"/>
      <c r="W118" s="258"/>
      <c r="X118" s="258"/>
      <c r="Y118" s="259"/>
      <c r="Z118" s="126"/>
      <c r="AA118" s="127"/>
      <c r="AB118" s="127"/>
      <c r="AC118" s="128"/>
      <c r="AD118" s="126"/>
      <c r="AE118" s="127"/>
      <c r="AF118" s="127"/>
      <c r="AG118" s="128"/>
      <c r="AH118" s="257"/>
      <c r="AI118" s="258"/>
      <c r="AJ118" s="258"/>
      <c r="AK118" s="259"/>
      <c r="AL118" s="117"/>
      <c r="AM118" s="120"/>
      <c r="AN118" s="521">
        <f>'報告書（事業主控）'!AN118</f>
        <v>0</v>
      </c>
      <c r="AO118" s="522"/>
      <c r="AP118" s="522"/>
      <c r="AQ118" s="522"/>
      <c r="AR118" s="522"/>
      <c r="AS118" s="111"/>
      <c r="AW118" s="19"/>
      <c r="AY118" s="66"/>
      <c r="AZ118" s="76"/>
      <c r="BA118" s="77">
        <f>BA100+BA102+BA104+BA106+BA108+BA110+BA112+BA114+BA116</f>
        <v>0</v>
      </c>
      <c r="BB118" s="68">
        <f>BB101+BB103+BB105+BB107+BB109+BB111+BB113+BB115+BB117</f>
        <v>0</v>
      </c>
      <c r="BC118" s="68">
        <f>SUMIF(BL101:BL117,0,BC101:BC117)+ROUNDDOWN(ROUNDDOWN(BL118*105/108,0)*BM118/100,0)</f>
        <v>0</v>
      </c>
      <c r="BL118" s="17">
        <f>SUMIF(BL101:BL117,1,AH101:AK117)</f>
        <v>0</v>
      </c>
      <c r="BM118" s="17">
        <f>IF(COUNT(BM101:BM117)=0,0,SUM(BM101:BM117)/COUNT(BM101:BM117))</f>
        <v>0</v>
      </c>
      <c r="BV118" s="3"/>
    </row>
    <row r="119" spans="2:74" ht="17.25" customHeight="1">
      <c r="B119" s="242"/>
      <c r="C119" s="243"/>
      <c r="D119" s="243"/>
      <c r="E119" s="244"/>
      <c r="F119" s="557"/>
      <c r="G119" s="558"/>
      <c r="H119" s="558"/>
      <c r="I119" s="558"/>
      <c r="J119" s="558"/>
      <c r="K119" s="558"/>
      <c r="L119" s="558"/>
      <c r="M119" s="558"/>
      <c r="N119" s="559"/>
      <c r="O119" s="242"/>
      <c r="P119" s="243"/>
      <c r="Q119" s="243"/>
      <c r="R119" s="243"/>
      <c r="S119" s="243"/>
      <c r="T119" s="243"/>
      <c r="U119" s="244"/>
      <c r="V119" s="563">
        <f>'報告書（事業主控）'!V119</f>
        <v>0</v>
      </c>
      <c r="W119" s="564"/>
      <c r="X119" s="564"/>
      <c r="Y119" s="565"/>
      <c r="Z119" s="563">
        <f>'報告書（事業主控）'!Z119</f>
        <v>0</v>
      </c>
      <c r="AA119" s="566"/>
      <c r="AB119" s="566"/>
      <c r="AC119" s="567"/>
      <c r="AD119" s="563">
        <f>'報告書（事業主控）'!AD119</f>
        <v>0</v>
      </c>
      <c r="AE119" s="566"/>
      <c r="AF119" s="566"/>
      <c r="AG119" s="567"/>
      <c r="AH119" s="563">
        <f>'報告書（事業主控）'!AH119</f>
        <v>0</v>
      </c>
      <c r="AI119" s="568"/>
      <c r="AJ119" s="568"/>
      <c r="AK119" s="568"/>
      <c r="AL119" s="121"/>
      <c r="AM119" s="122"/>
      <c r="AN119" s="563">
        <f>'報告書（事業主控）'!AN119</f>
        <v>0</v>
      </c>
      <c r="AO119" s="564"/>
      <c r="AP119" s="564"/>
      <c r="AQ119" s="564"/>
      <c r="AR119" s="564"/>
      <c r="AS119" s="122"/>
      <c r="AW119" s="19"/>
      <c r="AY119" s="78">
        <f>AY101+AY103+AY105+AY107+AY109+AY111+AY113+AY115+AY117</f>
        <v>0</v>
      </c>
      <c r="AZ119" s="79"/>
      <c r="BA119" s="79"/>
      <c r="BB119" s="80">
        <f>BB118</f>
        <v>0</v>
      </c>
      <c r="BC119" s="81"/>
    </row>
    <row r="120" spans="2:74" ht="17.25" customHeight="1">
      <c r="B120" s="245"/>
      <c r="C120" s="246"/>
      <c r="D120" s="246"/>
      <c r="E120" s="247"/>
      <c r="F120" s="560"/>
      <c r="G120" s="561"/>
      <c r="H120" s="561"/>
      <c r="I120" s="561"/>
      <c r="J120" s="561"/>
      <c r="K120" s="561"/>
      <c r="L120" s="561"/>
      <c r="M120" s="561"/>
      <c r="N120" s="562"/>
      <c r="O120" s="245"/>
      <c r="P120" s="246"/>
      <c r="Q120" s="246"/>
      <c r="R120" s="246"/>
      <c r="S120" s="246"/>
      <c r="T120" s="246"/>
      <c r="U120" s="247"/>
      <c r="V120" s="569"/>
      <c r="W120" s="570"/>
      <c r="X120" s="570"/>
      <c r="Y120" s="571"/>
      <c r="Z120" s="569"/>
      <c r="AA120" s="570"/>
      <c r="AB120" s="570"/>
      <c r="AC120" s="570"/>
      <c r="AD120" s="569"/>
      <c r="AE120" s="570"/>
      <c r="AF120" s="570"/>
      <c r="AG120" s="570"/>
      <c r="AH120" s="569"/>
      <c r="AI120" s="570"/>
      <c r="AJ120" s="570"/>
      <c r="AK120" s="571"/>
      <c r="AL120" s="112"/>
      <c r="AM120" s="116"/>
      <c r="AN120" s="572">
        <f>'報告書（事業主控）'!AN120</f>
        <v>0</v>
      </c>
      <c r="AO120" s="573"/>
      <c r="AP120" s="573"/>
      <c r="AQ120" s="573"/>
      <c r="AR120" s="573"/>
      <c r="AS120" s="116"/>
      <c r="AU120" s="30"/>
      <c r="AW120" s="19"/>
      <c r="AY120" s="96"/>
      <c r="AZ120" s="43" t="e">
        <f>IF(AZ101+AZ103+AZ105+AZ107+AZ109+AZ111+AZ113+AZ115+AZ117=AY119,0,ROUNDDOWN(AZ101+AZ103+AZ105+AZ107+AZ109+AZ111+AZ113+AZ115+AZ117,0))</f>
        <v>#REF!</v>
      </c>
      <c r="BA120" s="42"/>
      <c r="BB120" s="42"/>
      <c r="BC120" s="43">
        <f>IF(BC118=BB119,0,BC118)</f>
        <v>0</v>
      </c>
    </row>
    <row r="121" spans="2:74" ht="17.25" customHeight="1">
      <c r="B121" s="8"/>
      <c r="C121" s="8"/>
      <c r="D121" s="8"/>
      <c r="E121" s="8"/>
      <c r="F121" s="103"/>
      <c r="G121" s="103"/>
      <c r="H121" s="103"/>
      <c r="I121" s="103"/>
      <c r="J121" s="103"/>
      <c r="K121" s="103"/>
      <c r="L121" s="103"/>
      <c r="M121" s="103"/>
      <c r="N121" s="103"/>
      <c r="O121" s="8"/>
      <c r="P121" s="8"/>
      <c r="Q121" s="8"/>
      <c r="R121" s="8"/>
      <c r="S121" s="8"/>
      <c r="T121" s="8"/>
      <c r="U121" s="8"/>
      <c r="V121" s="104"/>
      <c r="W121" s="104"/>
      <c r="X121" s="104"/>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U121" s="30"/>
      <c r="AW121" s="19"/>
      <c r="AY121" s="101"/>
      <c r="AZ121" s="102"/>
      <c r="BA121" s="101"/>
      <c r="BB121" s="101"/>
      <c r="BC121" s="102"/>
    </row>
    <row r="122" spans="2:74" ht="7.5" customHeight="1">
      <c r="X122" s="3"/>
      <c r="Y122" s="3"/>
      <c r="BF122" s="63">
        <v>27</v>
      </c>
      <c r="BG122" s="71">
        <f t="shared" ref="BG122:BH125" si="55">BG121+$BJ$14</f>
        <v>41</v>
      </c>
      <c r="BH122" s="71">
        <f t="shared" si="55"/>
        <v>41</v>
      </c>
      <c r="BI122" s="64" t="str">
        <f ca="1">IF(COUNTA(INDIRECT(ADDRESS(BG122,2)):INDIRECT(ADDRESS(BH122,2)))&gt;0,COUNTA(INDIRECT(ADDRESS(BG122,2)):INDIRECT(ADDRESS(BH122,2))),"")</f>
        <v/>
      </c>
      <c r="BJ122" s="17"/>
    </row>
    <row r="123" spans="2:74" ht="10.5" customHeight="1">
      <c r="X123" s="3"/>
      <c r="Y123" s="3"/>
      <c r="BF123" s="63">
        <v>28</v>
      </c>
      <c r="BG123" s="71">
        <f t="shared" si="55"/>
        <v>82</v>
      </c>
      <c r="BH123" s="71">
        <f t="shared" si="55"/>
        <v>82</v>
      </c>
      <c r="BI123" s="64" t="str">
        <f ca="1">IF(COUNTA(INDIRECT(ADDRESS(BG123,2)):INDIRECT(ADDRESS(BH123,2)))&gt;0,COUNTA(INDIRECT(ADDRESS(BG123,2)):INDIRECT(ADDRESS(BH123,2))),"")</f>
        <v/>
      </c>
      <c r="BJ123" s="17"/>
    </row>
    <row r="124" spans="2:74" ht="5.25" customHeight="1">
      <c r="X124" s="3"/>
      <c r="Y124" s="3"/>
      <c r="BF124" s="63">
        <v>29</v>
      </c>
      <c r="BG124" s="71">
        <f t="shared" si="55"/>
        <v>123</v>
      </c>
      <c r="BH124" s="71">
        <f t="shared" si="55"/>
        <v>123</v>
      </c>
      <c r="BI124" s="64" t="str">
        <f ca="1">IF(COUNTA(INDIRECT(ADDRESS(BG124,2)):INDIRECT(ADDRESS(BH124,2)))&gt;0,COUNTA(INDIRECT(ADDRESS(BG124,2)):INDIRECT(ADDRESS(BH124,2))),"")</f>
        <v/>
      </c>
      <c r="BJ124" s="17"/>
    </row>
    <row r="125" spans="2:74" ht="5.25" customHeight="1" thickBot="1">
      <c r="X125" s="3"/>
      <c r="Y125" s="3"/>
      <c r="BF125" s="83">
        <v>30</v>
      </c>
      <c r="BG125" s="84">
        <f t="shared" si="55"/>
        <v>164</v>
      </c>
      <c r="BH125" s="84">
        <f t="shared" si="55"/>
        <v>164</v>
      </c>
      <c r="BI125" s="85" t="str">
        <f ca="1">IF(COUNTA(INDIRECT(ADDRESS(BG125,2)):INDIRECT(ADDRESS(BH125,2)))&gt;0,COUNTA(INDIRECT(ADDRESS(BG125,2)):INDIRECT(ADDRESS(BH125,2))),"")</f>
        <v/>
      </c>
      <c r="BJ125" s="17"/>
    </row>
    <row r="126" spans="2:74" ht="5.25" customHeight="1">
      <c r="X126" s="3"/>
      <c r="Y126" s="3"/>
      <c r="BJ126" s="17"/>
    </row>
    <row r="127" spans="2:74" ht="5.25" customHeight="1">
      <c r="X127" s="3"/>
      <c r="Y127" s="3"/>
    </row>
    <row r="128" spans="2:74" ht="17.25" customHeight="1">
      <c r="B128" s="2" t="s">
        <v>87</v>
      </c>
      <c r="S128" s="8"/>
      <c r="T128" s="8"/>
      <c r="U128" s="8"/>
      <c r="V128" s="8"/>
      <c r="W128" s="8"/>
      <c r="AL128" s="20"/>
    </row>
    <row r="129" spans="2:74" ht="12.75" customHeight="1">
      <c r="M129" s="21"/>
      <c r="N129" s="21"/>
      <c r="O129" s="21"/>
      <c r="P129" s="21"/>
      <c r="Q129" s="21"/>
      <c r="R129" s="21"/>
      <c r="S129" s="21"/>
      <c r="T129" s="22"/>
      <c r="U129" s="22"/>
      <c r="V129" s="22"/>
      <c r="W129" s="22"/>
      <c r="X129" s="22"/>
      <c r="Y129" s="22"/>
      <c r="Z129" s="22"/>
      <c r="AA129" s="21"/>
      <c r="AB129" s="21"/>
      <c r="AC129" s="21"/>
      <c r="AL129" s="20"/>
      <c r="AM129" s="365" t="s">
        <v>172</v>
      </c>
      <c r="AN129" s="366"/>
      <c r="AO129" s="366"/>
      <c r="AP129" s="367"/>
      <c r="AZ129" s="1"/>
    </row>
    <row r="130" spans="2:74" ht="12.75" customHeight="1">
      <c r="M130" s="21"/>
      <c r="N130" s="21"/>
      <c r="O130" s="21"/>
      <c r="P130" s="21"/>
      <c r="Q130" s="21"/>
      <c r="R130" s="21"/>
      <c r="S130" s="21"/>
      <c r="T130" s="22"/>
      <c r="U130" s="22"/>
      <c r="V130" s="22"/>
      <c r="W130" s="22"/>
      <c r="X130" s="22"/>
      <c r="Y130" s="22"/>
      <c r="Z130" s="22"/>
      <c r="AA130" s="21"/>
      <c r="AB130" s="21"/>
      <c r="AC130" s="21"/>
      <c r="AL130" s="20"/>
      <c r="AM130" s="368"/>
      <c r="AN130" s="369"/>
      <c r="AO130" s="369"/>
      <c r="AP130" s="370"/>
    </row>
    <row r="131" spans="2:74" ht="12.75" customHeight="1">
      <c r="M131" s="21"/>
      <c r="N131" s="21"/>
      <c r="O131" s="21"/>
      <c r="P131" s="21"/>
      <c r="Q131" s="21"/>
      <c r="R131" s="21"/>
      <c r="S131" s="21"/>
      <c r="T131" s="21"/>
      <c r="U131" s="21"/>
      <c r="V131" s="21"/>
      <c r="W131" s="21"/>
      <c r="X131" s="21"/>
      <c r="Y131" s="21"/>
      <c r="Z131" s="21"/>
      <c r="AA131" s="21"/>
      <c r="AB131" s="21"/>
      <c r="AC131" s="21"/>
      <c r="AL131" s="20"/>
      <c r="AM131" s="47"/>
      <c r="AN131" s="47"/>
    </row>
    <row r="132" spans="2:74" ht="6" customHeight="1">
      <c r="M132" s="21"/>
      <c r="N132" s="21"/>
      <c r="O132" s="21"/>
      <c r="P132" s="21"/>
      <c r="Q132" s="21"/>
      <c r="R132" s="21"/>
      <c r="S132" s="21"/>
      <c r="T132" s="21"/>
      <c r="U132" s="21"/>
      <c r="V132" s="21"/>
      <c r="W132" s="21"/>
      <c r="X132" s="21"/>
      <c r="Y132" s="21"/>
      <c r="Z132" s="21"/>
      <c r="AA132" s="21"/>
      <c r="AB132" s="21"/>
      <c r="AC132" s="21"/>
      <c r="AL132" s="20"/>
      <c r="AM132" s="20"/>
    </row>
    <row r="133" spans="2:74" ht="12.75" customHeight="1">
      <c r="B133" s="371" t="s">
        <v>9</v>
      </c>
      <c r="C133" s="372"/>
      <c r="D133" s="372"/>
      <c r="E133" s="372"/>
      <c r="F133" s="372"/>
      <c r="G133" s="372"/>
      <c r="H133" s="372"/>
      <c r="I133" s="372"/>
      <c r="J133" s="374" t="s">
        <v>10</v>
      </c>
      <c r="K133" s="374"/>
      <c r="L133" s="89" t="s">
        <v>11</v>
      </c>
      <c r="M133" s="374" t="s">
        <v>12</v>
      </c>
      <c r="N133" s="374"/>
      <c r="O133" s="375" t="s">
        <v>13</v>
      </c>
      <c r="P133" s="374"/>
      <c r="Q133" s="374"/>
      <c r="R133" s="374"/>
      <c r="S133" s="374"/>
      <c r="T133" s="374"/>
      <c r="U133" s="374" t="s">
        <v>14</v>
      </c>
      <c r="V133" s="374"/>
      <c r="W133" s="374"/>
      <c r="AD133" s="16"/>
      <c r="AE133" s="16"/>
      <c r="AF133" s="16"/>
      <c r="AG133" s="16"/>
      <c r="AH133" s="16"/>
      <c r="AI133" s="16"/>
      <c r="AJ133" s="16"/>
      <c r="AL133" s="478">
        <f>'報告書（事業主控）'!AL133</f>
        <v>0</v>
      </c>
      <c r="AM133" s="490"/>
      <c r="AN133" s="345" t="s">
        <v>15</v>
      </c>
      <c r="AO133" s="345"/>
      <c r="AP133" s="490">
        <f>'報告書（事業主控）'!AP133</f>
        <v>4</v>
      </c>
      <c r="AQ133" s="490"/>
      <c r="AR133" s="345" t="s">
        <v>16</v>
      </c>
      <c r="AS133" s="346"/>
    </row>
    <row r="134" spans="2:74" ht="13.9" customHeight="1">
      <c r="B134" s="372"/>
      <c r="C134" s="372"/>
      <c r="D134" s="372"/>
      <c r="E134" s="372"/>
      <c r="F134" s="372"/>
      <c r="G134" s="372"/>
      <c r="H134" s="372"/>
      <c r="I134" s="372"/>
      <c r="J134" s="351" t="s">
        <v>156</v>
      </c>
      <c r="K134" s="353" t="s">
        <v>157</v>
      </c>
      <c r="L134" s="356" t="s">
        <v>158</v>
      </c>
      <c r="M134" s="359" t="s">
        <v>159</v>
      </c>
      <c r="N134" s="353" t="s">
        <v>160</v>
      </c>
      <c r="O134" s="359" t="s">
        <v>161</v>
      </c>
      <c r="P134" s="362" t="s">
        <v>157</v>
      </c>
      <c r="Q134" s="362" t="s">
        <v>158</v>
      </c>
      <c r="R134" s="362" t="s">
        <v>159</v>
      </c>
      <c r="S134" s="362" t="s">
        <v>158</v>
      </c>
      <c r="T134" s="353" t="s">
        <v>162</v>
      </c>
      <c r="U134" s="484">
        <f>'報告書（事業主控）'!U134</f>
        <v>0</v>
      </c>
      <c r="V134" s="486">
        <f>'報告書（事業主控）'!V134</f>
        <v>0</v>
      </c>
      <c r="W134" s="488">
        <f>'報告書（事業主控）'!W134</f>
        <v>0</v>
      </c>
      <c r="AD134" s="16"/>
      <c r="AE134" s="16"/>
      <c r="AF134" s="16"/>
      <c r="AG134" s="16"/>
      <c r="AH134" s="16"/>
      <c r="AI134" s="16"/>
      <c r="AJ134" s="16"/>
      <c r="AL134" s="537"/>
      <c r="AM134" s="491"/>
      <c r="AN134" s="347"/>
      <c r="AO134" s="347"/>
      <c r="AP134" s="491"/>
      <c r="AQ134" s="491"/>
      <c r="AR134" s="347"/>
      <c r="AS134" s="348"/>
    </row>
    <row r="135" spans="2:74" ht="9" customHeight="1">
      <c r="B135" s="372"/>
      <c r="C135" s="372"/>
      <c r="D135" s="372"/>
      <c r="E135" s="372"/>
      <c r="F135" s="372"/>
      <c r="G135" s="372"/>
      <c r="H135" s="372"/>
      <c r="I135" s="372"/>
      <c r="J135" s="352"/>
      <c r="K135" s="354"/>
      <c r="L135" s="357"/>
      <c r="M135" s="360"/>
      <c r="N135" s="354"/>
      <c r="O135" s="360"/>
      <c r="P135" s="363"/>
      <c r="Q135" s="363"/>
      <c r="R135" s="363"/>
      <c r="S135" s="363"/>
      <c r="T135" s="354"/>
      <c r="U135" s="485"/>
      <c r="V135" s="487"/>
      <c r="W135" s="489"/>
      <c r="AD135" s="16"/>
      <c r="AE135" s="16"/>
      <c r="AF135" s="16"/>
      <c r="AG135" s="16"/>
      <c r="AH135" s="16"/>
      <c r="AI135" s="16"/>
      <c r="AJ135" s="16"/>
      <c r="AL135" s="538"/>
      <c r="AM135" s="492"/>
      <c r="AN135" s="349"/>
      <c r="AO135" s="349"/>
      <c r="AP135" s="492"/>
      <c r="AQ135" s="492"/>
      <c r="AR135" s="349"/>
      <c r="AS135" s="350"/>
    </row>
    <row r="136" spans="2:74" ht="6" customHeight="1">
      <c r="B136" s="373"/>
      <c r="C136" s="373"/>
      <c r="D136" s="373"/>
      <c r="E136" s="373"/>
      <c r="F136" s="373"/>
      <c r="G136" s="373"/>
      <c r="H136" s="373"/>
      <c r="I136" s="373"/>
      <c r="J136" s="352"/>
      <c r="K136" s="355"/>
      <c r="L136" s="358"/>
      <c r="M136" s="361"/>
      <c r="N136" s="355"/>
      <c r="O136" s="361"/>
      <c r="P136" s="364"/>
      <c r="Q136" s="364"/>
      <c r="R136" s="364"/>
      <c r="S136" s="364"/>
      <c r="T136" s="355"/>
      <c r="U136" s="485"/>
      <c r="V136" s="487"/>
      <c r="W136" s="489"/>
    </row>
    <row r="137" spans="2:74" ht="15" customHeight="1">
      <c r="B137" s="296" t="s">
        <v>88</v>
      </c>
      <c r="C137" s="297"/>
      <c r="D137" s="297"/>
      <c r="E137" s="297"/>
      <c r="F137" s="297"/>
      <c r="G137" s="297"/>
      <c r="H137" s="297"/>
      <c r="I137" s="298"/>
      <c r="J137" s="296" t="s">
        <v>21</v>
      </c>
      <c r="K137" s="297"/>
      <c r="L137" s="297"/>
      <c r="M137" s="297"/>
      <c r="N137" s="305"/>
      <c r="O137" s="308" t="s">
        <v>89</v>
      </c>
      <c r="P137" s="297"/>
      <c r="Q137" s="297"/>
      <c r="R137" s="297"/>
      <c r="S137" s="297"/>
      <c r="T137" s="297"/>
      <c r="U137" s="298"/>
      <c r="V137" s="48" t="s">
        <v>23</v>
      </c>
      <c r="W137" s="49"/>
      <c r="X137" s="49"/>
      <c r="Y137" s="311" t="s">
        <v>24</v>
      </c>
      <c r="Z137" s="311"/>
      <c r="AA137" s="311"/>
      <c r="AB137" s="311"/>
      <c r="AC137" s="311"/>
      <c r="AD137" s="311"/>
      <c r="AE137" s="311"/>
      <c r="AF137" s="311"/>
      <c r="AG137" s="311"/>
      <c r="AH137" s="311"/>
      <c r="AI137" s="49"/>
      <c r="AJ137" s="49"/>
      <c r="AK137" s="50"/>
      <c r="AL137" s="312" t="s">
        <v>25</v>
      </c>
      <c r="AM137" s="312"/>
      <c r="AN137" s="313" t="s">
        <v>26</v>
      </c>
      <c r="AO137" s="313"/>
      <c r="AP137" s="313"/>
      <c r="AQ137" s="313"/>
      <c r="AR137" s="313"/>
      <c r="AS137" s="314"/>
    </row>
    <row r="138" spans="2:74" ht="13.9" customHeight="1">
      <c r="B138" s="299"/>
      <c r="C138" s="300"/>
      <c r="D138" s="300"/>
      <c r="E138" s="300"/>
      <c r="F138" s="300"/>
      <c r="G138" s="300"/>
      <c r="H138" s="300"/>
      <c r="I138" s="301"/>
      <c r="J138" s="299"/>
      <c r="K138" s="300"/>
      <c r="L138" s="300"/>
      <c r="M138" s="300"/>
      <c r="N138" s="306"/>
      <c r="O138" s="309"/>
      <c r="P138" s="300"/>
      <c r="Q138" s="300"/>
      <c r="R138" s="300"/>
      <c r="S138" s="300"/>
      <c r="T138" s="300"/>
      <c r="U138" s="301"/>
      <c r="V138" s="315" t="s">
        <v>29</v>
      </c>
      <c r="W138" s="316"/>
      <c r="X138" s="316"/>
      <c r="Y138" s="317"/>
      <c r="Z138" s="321" t="s">
        <v>30</v>
      </c>
      <c r="AA138" s="322"/>
      <c r="AB138" s="322"/>
      <c r="AC138" s="323"/>
      <c r="AD138" s="327" t="s">
        <v>31</v>
      </c>
      <c r="AE138" s="328"/>
      <c r="AF138" s="328"/>
      <c r="AG138" s="329"/>
      <c r="AH138" s="544" t="s">
        <v>32</v>
      </c>
      <c r="AI138" s="545"/>
      <c r="AJ138" s="545"/>
      <c r="AK138" s="546"/>
      <c r="AL138" s="339" t="s">
        <v>33</v>
      </c>
      <c r="AM138" s="339"/>
      <c r="AN138" s="341" t="s">
        <v>34</v>
      </c>
      <c r="AO138" s="342"/>
      <c r="AP138" s="342"/>
      <c r="AQ138" s="342"/>
      <c r="AR138" s="343"/>
      <c r="AS138" s="344"/>
      <c r="AY138" s="61" t="s">
        <v>35</v>
      </c>
      <c r="AZ138" s="61" t="s">
        <v>35</v>
      </c>
      <c r="BA138" s="61" t="s">
        <v>36</v>
      </c>
      <c r="BB138" s="292" t="s">
        <v>37</v>
      </c>
      <c r="BC138" s="293"/>
    </row>
    <row r="139" spans="2:74" ht="13.9" customHeight="1">
      <c r="B139" s="302"/>
      <c r="C139" s="303"/>
      <c r="D139" s="303"/>
      <c r="E139" s="303"/>
      <c r="F139" s="303"/>
      <c r="G139" s="303"/>
      <c r="H139" s="303"/>
      <c r="I139" s="304"/>
      <c r="J139" s="302"/>
      <c r="K139" s="303"/>
      <c r="L139" s="303"/>
      <c r="M139" s="303"/>
      <c r="N139" s="307"/>
      <c r="O139" s="310"/>
      <c r="P139" s="303"/>
      <c r="Q139" s="303"/>
      <c r="R139" s="303"/>
      <c r="S139" s="303"/>
      <c r="T139" s="303"/>
      <c r="U139" s="304"/>
      <c r="V139" s="318"/>
      <c r="W139" s="319"/>
      <c r="X139" s="319"/>
      <c r="Y139" s="320"/>
      <c r="Z139" s="324"/>
      <c r="AA139" s="325"/>
      <c r="AB139" s="325"/>
      <c r="AC139" s="326"/>
      <c r="AD139" s="330"/>
      <c r="AE139" s="331"/>
      <c r="AF139" s="331"/>
      <c r="AG139" s="332"/>
      <c r="AH139" s="547"/>
      <c r="AI139" s="548"/>
      <c r="AJ139" s="548"/>
      <c r="AK139" s="549"/>
      <c r="AL139" s="340"/>
      <c r="AM139" s="340"/>
      <c r="AN139" s="294"/>
      <c r="AO139" s="294"/>
      <c r="AP139" s="294"/>
      <c r="AQ139" s="294"/>
      <c r="AR139" s="294"/>
      <c r="AS139" s="295"/>
      <c r="AY139" s="39"/>
      <c r="AZ139" s="40" t="s">
        <v>40</v>
      </c>
      <c r="BA139" s="40" t="s">
        <v>41</v>
      </c>
      <c r="BB139" s="62" t="s">
        <v>42</v>
      </c>
      <c r="BC139" s="40" t="s">
        <v>40</v>
      </c>
      <c r="BL139" s="17" t="s">
        <v>51</v>
      </c>
      <c r="BM139" s="17" t="s">
        <v>52</v>
      </c>
    </row>
    <row r="140" spans="2:74" ht="18.75" customHeight="1">
      <c r="B140" s="493">
        <f>'報告書（事業主控）'!B140</f>
        <v>0</v>
      </c>
      <c r="C140" s="494"/>
      <c r="D140" s="494"/>
      <c r="E140" s="494"/>
      <c r="F140" s="494"/>
      <c r="G140" s="494"/>
      <c r="H140" s="494"/>
      <c r="I140" s="495"/>
      <c r="J140" s="493">
        <f>'報告書（事業主控）'!J140</f>
        <v>0</v>
      </c>
      <c r="K140" s="494"/>
      <c r="L140" s="494"/>
      <c r="M140" s="494"/>
      <c r="N140" s="499"/>
      <c r="O140" s="133">
        <f>'報告書（事業主控）'!O140</f>
        <v>0</v>
      </c>
      <c r="P140" s="65" t="s">
        <v>65</v>
      </c>
      <c r="Q140" s="133">
        <f>'報告書（事業主控）'!Q140</f>
        <v>0</v>
      </c>
      <c r="R140" s="65" t="s">
        <v>93</v>
      </c>
      <c r="S140" s="133">
        <f>'報告書（事業主控）'!S140</f>
        <v>0</v>
      </c>
      <c r="T140" s="277" t="s">
        <v>94</v>
      </c>
      <c r="U140" s="277"/>
      <c r="V140" s="539">
        <f>'報告書（事業主控）'!V140</f>
        <v>0</v>
      </c>
      <c r="W140" s="540"/>
      <c r="X140" s="540"/>
      <c r="Y140" s="53" t="s">
        <v>63</v>
      </c>
      <c r="Z140" s="55"/>
      <c r="AA140" s="56"/>
      <c r="AB140" s="56"/>
      <c r="AC140" s="53" t="s">
        <v>63</v>
      </c>
      <c r="AD140" s="55"/>
      <c r="AE140" s="56"/>
      <c r="AF140" s="56"/>
      <c r="AG140" s="54" t="s">
        <v>63</v>
      </c>
      <c r="AH140" s="541">
        <f>'報告書（事業主控）'!AH140</f>
        <v>0</v>
      </c>
      <c r="AI140" s="542"/>
      <c r="AJ140" s="542"/>
      <c r="AK140" s="543"/>
      <c r="AL140" s="550">
        <f>'報告書（事業主控）'!AL140</f>
        <v>0</v>
      </c>
      <c r="AM140" s="551"/>
      <c r="AN140" s="280"/>
      <c r="AO140" s="281"/>
      <c r="AP140" s="281"/>
      <c r="AQ140" s="281"/>
      <c r="AR140" s="281"/>
      <c r="AS140" s="124" t="s">
        <v>63</v>
      </c>
      <c r="AV140" s="18">
        <f>IF(OR(O140="",Q140=""),"", IF(O140&lt;20,DATE(O140+118,Q140,IF(S140="",1,S140)),DATE(O140+88,Q140,IF(S140="",1,S140))))</f>
        <v>43069</v>
      </c>
      <c r="AW140" s="19" t="e">
        <f>IF(AV140&lt;=#REF!,"昔",IF(AV140&lt;=#REF!,"上",IF(AV140&lt;=#REF!,"中","下")))</f>
        <v>#REF!</v>
      </c>
      <c r="AX140" s="8" t="e">
        <f>IF(AV140&lt;=#REF!,5,IF(AV140&lt;=#REF!,7,IF(AV140&lt;=#REF!,9,11)))</f>
        <v>#REF!</v>
      </c>
      <c r="AY140" s="66"/>
      <c r="AZ140" s="67"/>
      <c r="BA140" s="68">
        <f>AN140</f>
        <v>0</v>
      </c>
      <c r="BB140" s="67"/>
      <c r="BC140" s="67"/>
      <c r="BO140" s="1" t="e">
        <f>IF(O140&lt;=VALUE(概算年度),O140+2018,O140+1988)</f>
        <v>#REF!</v>
      </c>
      <c r="BP140" s="1" t="e">
        <f>IF(BO140=2019,1)</f>
        <v>#REF!</v>
      </c>
      <c r="BQ140" s="3" t="e">
        <f>IF(BO140&lt;=2018,1)</f>
        <v>#REF!</v>
      </c>
      <c r="BR140" s="3" t="e">
        <f>IF(BO140&gt;=2020,1)</f>
        <v>#REF!</v>
      </c>
      <c r="BS140" s="3" t="e">
        <f>IF(AND(O140=31,Q140=1,O141=31),1,IF(AND(O140=31,Q140=2,O141=31),2,IF(AND(O140=31,Q140=3,O141=31),3,IF(AND(O140=31,Q140=4,O141=31),4,IF(AND(O140&gt;VALUE(概算年度),O140&lt;31,O141=31),5)))))</f>
        <v>#REF!</v>
      </c>
      <c r="BT140" s="3" t="b">
        <f>IF(OR(O140=31,O140=1),IF(AND(O141=1,OR(Q140=1,Q140=2,Q140=3,Q140=4,Q140=5)),1,IF(AND(O141=1,Q140=6),6,IF(AND(O141=1,Q140=7),7,IF(AND(O141=1,Q140=8),8,IF(AND(O141=1,Q140=9),9,IF(AND(O141=1,Q140=10),10,IF(AND(O141=1,Q140=11),11,IF(AND(O141=1,Q140=12),12)))))))),IF(O141=1,13))</f>
        <v>0</v>
      </c>
      <c r="BU140" s="3" t="e">
        <f>IF(AND(VALUE(概算年度)='報告書（提出用）'!O140,VALUE(概算年度)='報告書（提出用）'!O141),IF('報告書（提出用）'!Q140=1,1,IF('報告書（提出用）'!Q140=2,2,IF('報告書（提出用）'!Q140=3,3))))</f>
        <v>#REF!</v>
      </c>
      <c r="BV140" s="3" t="e">
        <f>IF(BS140=1,"平31_1",IF(BS140=2,"平31_2",IF(BS140=3,"平31_3",IF(BS140=4,"平31_4",IF(BS140=5,"平31_1",IF(BT140=1,"_5月",IF(BT140=6,"_6月",IF(BT140=7,"_7月",IF(BT140=8,"_8月",IF(BT140=9,"_9月",IF(BT140=10,"_10月",IF(BT140=11,"_11月",IF(BT140=12,"_12月",IF(BT140=13,"_5月",IF(AND(O140=O141,O141&lt;&gt;VALUE(概算年度)),IF(Q140=1,"_1月",IF(Q140=2,"_2月",IF(Q140=3,"_3月",IF(Q140=4,"_4月",IF(Q140=5,"_5月",IF(Q140=6,"_6月",IF(Q140=7,"_7月",IF(Q140=8,"_8月",IF(Q140=9,"_9月",IF(Q140=10,"_10月",IF(Q140=11,"_11月",IF(Q140=12,"_12月")))))))))))),IF(BU140=1,"対象年1_3月",IF(BU140=2,"対象年2_3月",IF(BU140=3,"対象年3月",IF(O141=VALUE(概算年度),"対象年1_3月","_1月")))))))))))))))))))</f>
        <v>#REF!</v>
      </c>
    </row>
    <row r="141" spans="2:74" ht="18.75" customHeight="1">
      <c r="B141" s="515"/>
      <c r="C141" s="516"/>
      <c r="D141" s="516"/>
      <c r="E141" s="516"/>
      <c r="F141" s="516"/>
      <c r="G141" s="516"/>
      <c r="H141" s="516"/>
      <c r="I141" s="517"/>
      <c r="J141" s="515"/>
      <c r="K141" s="516"/>
      <c r="L141" s="516"/>
      <c r="M141" s="516"/>
      <c r="N141" s="518"/>
      <c r="O141" s="134">
        <f>'報告書（事業主控）'!O141</f>
        <v>0</v>
      </c>
      <c r="P141" s="100" t="s">
        <v>65</v>
      </c>
      <c r="Q141" s="134">
        <f>'報告書（事業主控）'!Q141</f>
        <v>0</v>
      </c>
      <c r="R141" s="100" t="s">
        <v>93</v>
      </c>
      <c r="S141" s="134">
        <f>'報告書（事業主控）'!S141</f>
        <v>0</v>
      </c>
      <c r="T141" s="511" t="s">
        <v>95</v>
      </c>
      <c r="U141" s="511"/>
      <c r="V141" s="512">
        <f>'報告書（事業主控）'!V141</f>
        <v>0</v>
      </c>
      <c r="W141" s="513"/>
      <c r="X141" s="513"/>
      <c r="Y141" s="513"/>
      <c r="Z141" s="512">
        <f>'報告書（事業主控）'!Z141</f>
        <v>0</v>
      </c>
      <c r="AA141" s="513"/>
      <c r="AB141" s="513"/>
      <c r="AC141" s="513"/>
      <c r="AD141" s="512">
        <f>'報告書（事業主控）'!AD141</f>
        <v>0</v>
      </c>
      <c r="AE141" s="513"/>
      <c r="AF141" s="513"/>
      <c r="AG141" s="514"/>
      <c r="AH141" s="504">
        <f>'報告書（事業主控）'!AH141</f>
        <v>0</v>
      </c>
      <c r="AI141" s="505"/>
      <c r="AJ141" s="505"/>
      <c r="AK141" s="506"/>
      <c r="AL141" s="552"/>
      <c r="AM141" s="553"/>
      <c r="AN141" s="512">
        <f>'報告書（事業主控）'!AN141</f>
        <v>0</v>
      </c>
      <c r="AO141" s="513"/>
      <c r="AP141" s="513"/>
      <c r="AQ141" s="513"/>
      <c r="AR141" s="513"/>
      <c r="AS141" s="114"/>
      <c r="AV141" s="18"/>
      <c r="AW141" s="19"/>
      <c r="AY141" s="95">
        <f>AH141</f>
        <v>0</v>
      </c>
      <c r="AZ141" s="41" t="e">
        <f>IF(AV140&lt;=#REF!,AH141,IF(AND(AV140&gt;=#REF!,AV140&lt;=#REF!),AH141*105/108,AH141))</f>
        <v>#REF!</v>
      </c>
      <c r="BA141" s="40"/>
      <c r="BB141" s="41">
        <f>IF($AL141="賃金で算定",0,INT(AY141*$AL141/100))</f>
        <v>0</v>
      </c>
      <c r="BC141" s="41" t="e">
        <f>IF(AY141=AZ141,BB141,AZ141*$AL141/100)</f>
        <v>#REF!</v>
      </c>
      <c r="BL141" s="17" t="e">
        <f>IF(AY141=AZ141,0,1)</f>
        <v>#REF!</v>
      </c>
      <c r="BM141" s="17" t="e">
        <f>IF(BL141=1,AL141,"")</f>
        <v>#REF!</v>
      </c>
    </row>
    <row r="142" spans="2:74" ht="18.75" customHeight="1">
      <c r="B142" s="525">
        <f>'報告書（事業主控）'!B142</f>
        <v>0</v>
      </c>
      <c r="C142" s="526"/>
      <c r="D142" s="526"/>
      <c r="E142" s="526"/>
      <c r="F142" s="526"/>
      <c r="G142" s="526"/>
      <c r="H142" s="526"/>
      <c r="I142" s="527"/>
      <c r="J142" s="525">
        <f>'報告書（事業主控）'!J142</f>
        <v>0</v>
      </c>
      <c r="K142" s="526"/>
      <c r="L142" s="526"/>
      <c r="M142" s="526"/>
      <c r="N142" s="528"/>
      <c r="O142" s="135">
        <f>'報告書（事業主控）'!O142</f>
        <v>0</v>
      </c>
      <c r="P142" s="16" t="s">
        <v>65</v>
      </c>
      <c r="Q142" s="135">
        <f>'報告書（事業主控）'!Q142</f>
        <v>0</v>
      </c>
      <c r="R142" s="16" t="s">
        <v>93</v>
      </c>
      <c r="S142" s="135">
        <f>'報告書（事業主控）'!S142</f>
        <v>0</v>
      </c>
      <c r="T142" s="282" t="s">
        <v>94</v>
      </c>
      <c r="U142" s="282"/>
      <c r="V142" s="519">
        <f>'報告書（事業主控）'!V142</f>
        <v>0</v>
      </c>
      <c r="W142" s="520"/>
      <c r="X142" s="520"/>
      <c r="Y142" s="138"/>
      <c r="Z142" s="139"/>
      <c r="AA142" s="140"/>
      <c r="AB142" s="140"/>
      <c r="AC142" s="138"/>
      <c r="AD142" s="139"/>
      <c r="AE142" s="140"/>
      <c r="AF142" s="140"/>
      <c r="AG142" s="138"/>
      <c r="AH142" s="521">
        <f>'報告書（事業主控）'!AH142</f>
        <v>0</v>
      </c>
      <c r="AI142" s="522"/>
      <c r="AJ142" s="522"/>
      <c r="AK142" s="523"/>
      <c r="AL142" s="550">
        <f>'報告書（事業主控）'!AL142</f>
        <v>0</v>
      </c>
      <c r="AM142" s="551"/>
      <c r="AN142" s="521">
        <f>'報告書（事業主控）'!AN142</f>
        <v>0</v>
      </c>
      <c r="AO142" s="522"/>
      <c r="AP142" s="522"/>
      <c r="AQ142" s="522"/>
      <c r="AR142" s="522"/>
      <c r="AS142" s="115"/>
      <c r="AV142" s="18">
        <f>IF(OR(O142="",Q142=""),"", IF(O142&lt;20,DATE(O142+118,Q142,IF(S142="",1,S142)),DATE(O142+88,Q142,IF(S142="",1,S142))))</f>
        <v>43069</v>
      </c>
      <c r="AW142" s="19" t="e">
        <f>IF(AV142&lt;=#REF!,"昔",IF(AV142&lt;=#REF!,"上",IF(AV142&lt;=#REF!,"中","下")))</f>
        <v>#REF!</v>
      </c>
      <c r="AX142" s="8" t="e">
        <f>IF(AV142&lt;=#REF!,5,IF(AV142&lt;=#REF!,7,IF(AV142&lt;=#REF!,9,11)))</f>
        <v>#REF!</v>
      </c>
      <c r="AY142" s="66"/>
      <c r="AZ142" s="67"/>
      <c r="BA142" s="68">
        <f t="shared" ref="BA142" si="56">AN142</f>
        <v>0</v>
      </c>
      <c r="BB142" s="67"/>
      <c r="BC142" s="67"/>
      <c r="BL142" s="17"/>
      <c r="BM142" s="17"/>
      <c r="BO142" s="1" t="e">
        <f>IF(O142&lt;=VALUE(概算年度),O142+2018,O142+1988)</f>
        <v>#REF!</v>
      </c>
      <c r="BP142" s="1" t="e">
        <f>IF(BO142=2019,1)</f>
        <v>#REF!</v>
      </c>
      <c r="BQ142" s="3" t="e">
        <f>IF(BO142&lt;=2018,1)</f>
        <v>#REF!</v>
      </c>
      <c r="BR142" s="3" t="e">
        <f>IF(BO142&gt;=2020,1)</f>
        <v>#REF!</v>
      </c>
      <c r="BS142" s="3" t="e">
        <f>IF(AND(O142=31,Q142=1,O143=31),1,IF(AND(O142=31,Q142=2,O143=31),2,IF(AND(O142=31,Q142=3,O143=31),3,IF(AND(O142=31,Q142=4,O143=31),4,IF(AND(O142&gt;VALUE(概算年度),O142&lt;31,O143=31),5)))))</f>
        <v>#REF!</v>
      </c>
      <c r="BT142" s="3" t="b">
        <f>IF(OR(O142=31,O142=1),IF(AND(O143=1,OR(Q142=1,Q142=2,Q142=3,Q142=4,Q142=5)),1,IF(AND(O143=1,Q142=6),6,IF(AND(O143=1,Q142=7),7,IF(AND(O143=1,Q142=8),8,IF(AND(O143=1,Q142=9),9,IF(AND(O143=1,Q142=10),10,IF(AND(O143=1,Q142=11),11,IF(AND(O143=1,Q142=12),12)))))))),IF(O143=1,13))</f>
        <v>0</v>
      </c>
      <c r="BU142" s="3" t="e">
        <f>IF(AND(VALUE(概算年度)='報告書（提出用）'!O142,VALUE(概算年度)='報告書（提出用）'!O143),IF('報告書（提出用）'!Q142=1,1,IF('報告書（提出用）'!Q142=2,2,IF('報告書（提出用）'!Q142=3,3))))</f>
        <v>#REF!</v>
      </c>
      <c r="BV142" s="3" t="e">
        <f>IF(BS142=1,"平31_1",IF(BS142=2,"平31_2",IF(BS142=3,"平31_3",IF(BS142=4,"平31_4",IF(BS142=5,"平31_1",IF(BT142=1,"_5月",IF(BT142=6,"_6月",IF(BT142=7,"_7月",IF(BT142=8,"_8月",IF(BT142=9,"_9月",IF(BT142=10,"_10月",IF(BT142=11,"_11月",IF(BT142=12,"_12月",IF(BT142=13,"_5月",IF(AND(O142=O143,O143&lt;&gt;VALUE(概算年度)),IF(Q142=1,"_1月",IF(Q142=2,"_2月",IF(Q142=3,"_3月",IF(Q142=4,"_4月",IF(Q142=5,"_5月",IF(Q142=6,"_6月",IF(Q142=7,"_7月",IF(Q142=8,"_8月",IF(Q142=9,"_9月",IF(Q142=10,"_10月",IF(Q142=11,"_11月",IF(Q142=12,"_12月")))))))))))),IF(BU142=1,"対象年1_3月",IF(BU142=2,"対象年2_3月",IF(BU142=3,"対象年3月",IF(O143=VALUE(概算年度),"対象年1_3月","_1月")))))))))))))))))))</f>
        <v>#REF!</v>
      </c>
    </row>
    <row r="143" spans="2:74" ht="18.75" customHeight="1">
      <c r="B143" s="515"/>
      <c r="C143" s="516"/>
      <c r="D143" s="516"/>
      <c r="E143" s="516"/>
      <c r="F143" s="516"/>
      <c r="G143" s="516"/>
      <c r="H143" s="516"/>
      <c r="I143" s="517"/>
      <c r="J143" s="515"/>
      <c r="K143" s="516"/>
      <c r="L143" s="516"/>
      <c r="M143" s="516"/>
      <c r="N143" s="518"/>
      <c r="O143" s="134">
        <f>'報告書（事業主控）'!O143</f>
        <v>0</v>
      </c>
      <c r="P143" s="100" t="s">
        <v>65</v>
      </c>
      <c r="Q143" s="134">
        <f>'報告書（事業主控）'!Q143</f>
        <v>0</v>
      </c>
      <c r="R143" s="100" t="s">
        <v>93</v>
      </c>
      <c r="S143" s="134">
        <f>'報告書（事業主控）'!S143</f>
        <v>0</v>
      </c>
      <c r="T143" s="511" t="s">
        <v>95</v>
      </c>
      <c r="U143" s="511"/>
      <c r="V143" s="504">
        <f>'報告書（事業主控）'!V143</f>
        <v>0</v>
      </c>
      <c r="W143" s="505"/>
      <c r="X143" s="505"/>
      <c r="Y143" s="505"/>
      <c r="Z143" s="504">
        <f>'報告書（事業主控）'!Z143</f>
        <v>0</v>
      </c>
      <c r="AA143" s="505"/>
      <c r="AB143" s="505"/>
      <c r="AC143" s="505"/>
      <c r="AD143" s="504">
        <f>'報告書（事業主控）'!AD143</f>
        <v>0</v>
      </c>
      <c r="AE143" s="505"/>
      <c r="AF143" s="505"/>
      <c r="AG143" s="505"/>
      <c r="AH143" s="504">
        <f>'報告書（事業主控）'!AH143</f>
        <v>0</v>
      </c>
      <c r="AI143" s="505"/>
      <c r="AJ143" s="505"/>
      <c r="AK143" s="506"/>
      <c r="AL143" s="552"/>
      <c r="AM143" s="553"/>
      <c r="AN143" s="512">
        <f>'報告書（事業主控）'!AN143</f>
        <v>0</v>
      </c>
      <c r="AO143" s="513"/>
      <c r="AP143" s="513"/>
      <c r="AQ143" s="513"/>
      <c r="AR143" s="513"/>
      <c r="AS143" s="114"/>
      <c r="AV143" s="18"/>
      <c r="AW143" s="19"/>
      <c r="AY143" s="95">
        <f t="shared" ref="AY143" si="57">AH143</f>
        <v>0</v>
      </c>
      <c r="AZ143" s="41" t="e">
        <f>IF(AV142&lt;=#REF!,AH143,IF(AND(AV142&gt;=#REF!,AV142&lt;=#REF!),AH143*105/108,AH143))</f>
        <v>#REF!</v>
      </c>
      <c r="BA143" s="40"/>
      <c r="BB143" s="41">
        <f t="shared" ref="BB143" si="58">IF($AL143="賃金で算定",0,INT(AY143*$AL143/100))</f>
        <v>0</v>
      </c>
      <c r="BC143" s="41" t="e">
        <f>IF(AY143=AZ143,BB143,AZ143*$AL143/100)</f>
        <v>#REF!</v>
      </c>
      <c r="BL143" s="17" t="e">
        <f>IF(AY143=AZ143,0,1)</f>
        <v>#REF!</v>
      </c>
      <c r="BM143" s="17" t="e">
        <f>IF(BL143=1,AL143,"")</f>
        <v>#REF!</v>
      </c>
    </row>
    <row r="144" spans="2:74" ht="18.75" customHeight="1">
      <c r="B144" s="525">
        <f>'報告書（事業主控）'!B144</f>
        <v>0</v>
      </c>
      <c r="C144" s="526"/>
      <c r="D144" s="526"/>
      <c r="E144" s="526"/>
      <c r="F144" s="526"/>
      <c r="G144" s="526"/>
      <c r="H144" s="526"/>
      <c r="I144" s="527"/>
      <c r="J144" s="525">
        <f>'報告書（事業主控）'!J144</f>
        <v>0</v>
      </c>
      <c r="K144" s="526"/>
      <c r="L144" s="526"/>
      <c r="M144" s="526"/>
      <c r="N144" s="528"/>
      <c r="O144" s="135">
        <f>'報告書（事業主控）'!O144</f>
        <v>0</v>
      </c>
      <c r="P144" s="16" t="s">
        <v>65</v>
      </c>
      <c r="Q144" s="135">
        <f>'報告書（事業主控）'!Q144</f>
        <v>0</v>
      </c>
      <c r="R144" s="16" t="s">
        <v>93</v>
      </c>
      <c r="S144" s="135">
        <f>'報告書（事業主控）'!S144</f>
        <v>0</v>
      </c>
      <c r="T144" s="282" t="s">
        <v>94</v>
      </c>
      <c r="U144" s="282"/>
      <c r="V144" s="519">
        <f>'報告書（事業主控）'!V144</f>
        <v>0</v>
      </c>
      <c r="W144" s="520"/>
      <c r="X144" s="520"/>
      <c r="Y144" s="138"/>
      <c r="Z144" s="139"/>
      <c r="AA144" s="140"/>
      <c r="AB144" s="140"/>
      <c r="AC144" s="138"/>
      <c r="AD144" s="139"/>
      <c r="AE144" s="140"/>
      <c r="AF144" s="140"/>
      <c r="AG144" s="138"/>
      <c r="AH144" s="521">
        <f>'報告書（事業主控）'!AH144</f>
        <v>0</v>
      </c>
      <c r="AI144" s="522"/>
      <c r="AJ144" s="522"/>
      <c r="AK144" s="523"/>
      <c r="AL144" s="550">
        <f>'報告書（事業主控）'!AL144</f>
        <v>0</v>
      </c>
      <c r="AM144" s="551"/>
      <c r="AN144" s="521">
        <f>'報告書（事業主控）'!AN144</f>
        <v>0</v>
      </c>
      <c r="AO144" s="522"/>
      <c r="AP144" s="522"/>
      <c r="AQ144" s="522"/>
      <c r="AR144" s="522"/>
      <c r="AS144" s="115"/>
      <c r="AV144" s="18">
        <f>IF(OR(O144="",Q144=""),"", IF(O144&lt;20,DATE(O144+118,Q144,IF(S144="",1,S144)),DATE(O144+88,Q144,IF(S144="",1,S144))))</f>
        <v>43069</v>
      </c>
      <c r="AW144" s="19" t="e">
        <f>IF(AV144&lt;=#REF!,"昔",IF(AV144&lt;=#REF!,"上",IF(AV144&lt;=#REF!,"中","下")))</f>
        <v>#REF!</v>
      </c>
      <c r="AX144" s="8" t="e">
        <f>IF(AV144&lt;=#REF!,5,IF(AV144&lt;=#REF!,7,IF(AV144&lt;=#REF!,9,11)))</f>
        <v>#REF!</v>
      </c>
      <c r="AY144" s="66"/>
      <c r="AZ144" s="67"/>
      <c r="BA144" s="68">
        <f t="shared" ref="BA144" si="59">AN144</f>
        <v>0</v>
      </c>
      <c r="BB144" s="67"/>
      <c r="BC144" s="67"/>
      <c r="BO144" s="1" t="e">
        <f>IF(O144&lt;=VALUE(概算年度),O144+2018,O144+1988)</f>
        <v>#REF!</v>
      </c>
      <c r="BP144" s="1" t="e">
        <f>IF(BO144=2019,1)</f>
        <v>#REF!</v>
      </c>
      <c r="BQ144" s="3" t="e">
        <f>IF(BO144&lt;=2018,1)</f>
        <v>#REF!</v>
      </c>
      <c r="BR144" s="3" t="e">
        <f>IF(BO144&gt;=2020,1)</f>
        <v>#REF!</v>
      </c>
      <c r="BS144" s="3" t="e">
        <f>IF(AND(O144=31,Q144=1,O145=31),1,IF(AND(O144=31,Q144=2,O145=31),2,IF(AND(O144=31,Q144=3,O145=31),3,IF(AND(O144=31,Q144=4,O145=31),4,IF(AND(O144&gt;VALUE(概算年度),O144&lt;31,O145=31),5)))))</f>
        <v>#REF!</v>
      </c>
      <c r="BT144" s="3" t="b">
        <f>IF(OR(O144=31,O144=1),IF(AND(O145=1,OR(Q144=1,Q144=2,Q144=3,Q144=4,Q144=5)),1,IF(AND(O145=1,Q144=6),6,IF(AND(O145=1,Q144=7),7,IF(AND(O145=1,Q144=8),8,IF(AND(O145=1,Q144=9),9,IF(AND(O145=1,Q144=10),10,IF(AND(O145=1,Q144=11),11,IF(AND(O145=1,Q144=12),12)))))))),IF(O145=1,13))</f>
        <v>0</v>
      </c>
      <c r="BU144" s="3" t="e">
        <f>IF(AND(VALUE(概算年度)='報告書（提出用）'!O144,VALUE(概算年度)='報告書（提出用）'!O145),IF('報告書（提出用）'!Q144=1,1,IF('報告書（提出用）'!Q144=2,2,IF('報告書（提出用）'!Q144=3,3))))</f>
        <v>#REF!</v>
      </c>
      <c r="BV144" s="3" t="e">
        <f>IF(BS144=1,"平31_1",IF(BS144=2,"平31_2",IF(BS144=3,"平31_3",IF(BS144=4,"平31_4",IF(BS144=5,"平31_1",IF(BT144=1,"_5月",IF(BT144=6,"_6月",IF(BT144=7,"_7月",IF(BT144=8,"_8月",IF(BT144=9,"_9月",IF(BT144=10,"_10月",IF(BT144=11,"_11月",IF(BT144=12,"_12月",IF(BT144=13,"_5月",IF(AND(O144=O145,O145&lt;&gt;VALUE(概算年度)),IF(Q144=1,"_1月",IF(Q144=2,"_2月",IF(Q144=3,"_3月",IF(Q144=4,"_4月",IF(Q144=5,"_5月",IF(Q144=6,"_6月",IF(Q144=7,"_7月",IF(Q144=8,"_8月",IF(Q144=9,"_9月",IF(Q144=10,"_10月",IF(Q144=11,"_11月",IF(Q144=12,"_12月")))))))))))),IF(BU144=1,"対象年1_3月",IF(BU144=2,"対象年2_3月",IF(BU144=3,"対象年3月",IF(O145=VALUE(概算年度),"対象年1_3月","_1月")))))))))))))))))))</f>
        <v>#REF!</v>
      </c>
    </row>
    <row r="145" spans="2:74" ht="18.75" customHeight="1">
      <c r="B145" s="515"/>
      <c r="C145" s="516"/>
      <c r="D145" s="516"/>
      <c r="E145" s="516"/>
      <c r="F145" s="516"/>
      <c r="G145" s="516"/>
      <c r="H145" s="516"/>
      <c r="I145" s="517"/>
      <c r="J145" s="515"/>
      <c r="K145" s="516"/>
      <c r="L145" s="516"/>
      <c r="M145" s="516"/>
      <c r="N145" s="518"/>
      <c r="O145" s="134">
        <f>'報告書（事業主控）'!O145</f>
        <v>0</v>
      </c>
      <c r="P145" s="100" t="s">
        <v>65</v>
      </c>
      <c r="Q145" s="134">
        <f>'報告書（事業主控）'!Q145</f>
        <v>0</v>
      </c>
      <c r="R145" s="100" t="s">
        <v>93</v>
      </c>
      <c r="S145" s="134">
        <f>'報告書（事業主控）'!S145</f>
        <v>0</v>
      </c>
      <c r="T145" s="511" t="s">
        <v>95</v>
      </c>
      <c r="U145" s="511"/>
      <c r="V145" s="504">
        <f>'報告書（事業主控）'!V145</f>
        <v>0</v>
      </c>
      <c r="W145" s="505"/>
      <c r="X145" s="505"/>
      <c r="Y145" s="505"/>
      <c r="Z145" s="504">
        <f>'報告書（事業主控）'!Z145</f>
        <v>0</v>
      </c>
      <c r="AA145" s="505"/>
      <c r="AB145" s="505"/>
      <c r="AC145" s="505"/>
      <c r="AD145" s="504">
        <f>'報告書（事業主控）'!AD145</f>
        <v>0</v>
      </c>
      <c r="AE145" s="505"/>
      <c r="AF145" s="505"/>
      <c r="AG145" s="505"/>
      <c r="AH145" s="504">
        <f>'報告書（事業主控）'!AH145</f>
        <v>0</v>
      </c>
      <c r="AI145" s="505"/>
      <c r="AJ145" s="505"/>
      <c r="AK145" s="506"/>
      <c r="AL145" s="552"/>
      <c r="AM145" s="553"/>
      <c r="AN145" s="512">
        <f>'報告書（事業主控）'!AN145</f>
        <v>0</v>
      </c>
      <c r="AO145" s="513"/>
      <c r="AP145" s="513"/>
      <c r="AQ145" s="513"/>
      <c r="AR145" s="513"/>
      <c r="AS145" s="114"/>
      <c r="AV145" s="18"/>
      <c r="AW145" s="19"/>
      <c r="AY145" s="95">
        <f t="shared" ref="AY145" si="60">AH145</f>
        <v>0</v>
      </c>
      <c r="AZ145" s="41" t="e">
        <f>IF(AV144&lt;=#REF!,AH145,IF(AND(AV144&gt;=#REF!,AV144&lt;=#REF!),AH145*105/108,AH145))</f>
        <v>#REF!</v>
      </c>
      <c r="BA145" s="40"/>
      <c r="BB145" s="41">
        <f t="shared" ref="BB145" si="61">IF($AL145="賃金で算定",0,INT(AY145*$AL145/100))</f>
        <v>0</v>
      </c>
      <c r="BC145" s="41" t="e">
        <f>IF(AY145=AZ145,BB145,AZ145*$AL145/100)</f>
        <v>#REF!</v>
      </c>
      <c r="BL145" s="17" t="e">
        <f>IF(AY145=AZ145,0,1)</f>
        <v>#REF!</v>
      </c>
      <c r="BM145" s="17" t="e">
        <f>IF(BL145=1,AL145,"")</f>
        <v>#REF!</v>
      </c>
    </row>
    <row r="146" spans="2:74" ht="18.75" customHeight="1">
      <c r="B146" s="525">
        <f>'報告書（事業主控）'!B146</f>
        <v>0</v>
      </c>
      <c r="C146" s="526"/>
      <c r="D146" s="526"/>
      <c r="E146" s="526"/>
      <c r="F146" s="526"/>
      <c r="G146" s="526"/>
      <c r="H146" s="526"/>
      <c r="I146" s="527"/>
      <c r="J146" s="525">
        <f>'報告書（事業主控）'!J146</f>
        <v>0</v>
      </c>
      <c r="K146" s="526"/>
      <c r="L146" s="526"/>
      <c r="M146" s="526"/>
      <c r="N146" s="528"/>
      <c r="O146" s="135">
        <f>'報告書（事業主控）'!O146</f>
        <v>0</v>
      </c>
      <c r="P146" s="16" t="s">
        <v>65</v>
      </c>
      <c r="Q146" s="135">
        <f>'報告書（事業主控）'!Q146</f>
        <v>0</v>
      </c>
      <c r="R146" s="16" t="s">
        <v>93</v>
      </c>
      <c r="S146" s="135">
        <f>'報告書（事業主控）'!S146</f>
        <v>0</v>
      </c>
      <c r="T146" s="282" t="s">
        <v>94</v>
      </c>
      <c r="U146" s="282"/>
      <c r="V146" s="519">
        <f>'報告書（事業主控）'!V146</f>
        <v>0</v>
      </c>
      <c r="W146" s="520"/>
      <c r="X146" s="520"/>
      <c r="Y146" s="138"/>
      <c r="Z146" s="139"/>
      <c r="AA146" s="140"/>
      <c r="AB146" s="140"/>
      <c r="AC146" s="138"/>
      <c r="AD146" s="139"/>
      <c r="AE146" s="140"/>
      <c r="AF146" s="140"/>
      <c r="AG146" s="138"/>
      <c r="AH146" s="521">
        <f>'報告書（事業主控）'!AH146</f>
        <v>0</v>
      </c>
      <c r="AI146" s="522"/>
      <c r="AJ146" s="522"/>
      <c r="AK146" s="523"/>
      <c r="AL146" s="550">
        <f>'報告書（事業主控）'!AL146</f>
        <v>0</v>
      </c>
      <c r="AM146" s="551"/>
      <c r="AN146" s="521">
        <f>'報告書（事業主控）'!AN146</f>
        <v>0</v>
      </c>
      <c r="AO146" s="522"/>
      <c r="AP146" s="522"/>
      <c r="AQ146" s="522"/>
      <c r="AR146" s="522"/>
      <c r="AS146" s="115"/>
      <c r="AV146" s="18">
        <f>IF(OR(O146="",Q146=""),"", IF(O146&lt;20,DATE(O146+118,Q146,IF(S146="",1,S146)),DATE(O146+88,Q146,IF(S146="",1,S146))))</f>
        <v>43069</v>
      </c>
      <c r="AW146" s="19" t="e">
        <f>IF(AV146&lt;=#REF!,"昔",IF(AV146&lt;=#REF!,"上",IF(AV146&lt;=#REF!,"中","下")))</f>
        <v>#REF!</v>
      </c>
      <c r="AX146" s="8" t="e">
        <f>IF(AV146&lt;=#REF!,5,IF(AV146&lt;=#REF!,7,IF(AV146&lt;=#REF!,9,11)))</f>
        <v>#REF!</v>
      </c>
      <c r="AY146" s="66"/>
      <c r="AZ146" s="67"/>
      <c r="BA146" s="68">
        <f t="shared" ref="BA146" si="62">AN146</f>
        <v>0</v>
      </c>
      <c r="BB146" s="67"/>
      <c r="BC146" s="67"/>
      <c r="BO146" s="1" t="e">
        <f>IF(O146&lt;=VALUE(概算年度),O146+2018,O146+1988)</f>
        <v>#REF!</v>
      </c>
      <c r="BP146" s="1" t="e">
        <f>IF(BO146=2019,1)</f>
        <v>#REF!</v>
      </c>
      <c r="BQ146" s="3" t="e">
        <f>IF(BO146&lt;=2018,1)</f>
        <v>#REF!</v>
      </c>
      <c r="BR146" s="3" t="e">
        <f>IF(BO146&gt;=2020,1)</f>
        <v>#REF!</v>
      </c>
      <c r="BS146" s="3" t="e">
        <f>IF(AND(O146=31,Q146=1,O147=31),1,IF(AND(O146=31,Q146=2,O147=31),2,IF(AND(O146=31,Q146=3,O147=31),3,IF(AND(O146=31,Q146=4,O147=31),4,IF(AND(O146&gt;VALUE(概算年度),O146&lt;31,O147=31),5)))))</f>
        <v>#REF!</v>
      </c>
      <c r="BT146" s="3" t="b">
        <f>IF(OR(O146=31,O146=1),IF(AND(O147=1,OR(Q146=1,Q146=2,Q146=3,Q146=4,Q146=5)),1,IF(AND(O147=1,Q146=6),6,IF(AND(O147=1,Q146=7),7,IF(AND(O147=1,Q146=8),8,IF(AND(O147=1,Q146=9),9,IF(AND(O147=1,Q146=10),10,IF(AND(O147=1,Q146=11),11,IF(AND(O147=1,Q146=12),12)))))))),IF(O147=1,13))</f>
        <v>0</v>
      </c>
      <c r="BU146" s="3" t="e">
        <f>IF(AND(VALUE(概算年度)='報告書（提出用）'!O146,VALUE(概算年度)='報告書（提出用）'!O147),IF('報告書（提出用）'!Q146=1,1,IF('報告書（提出用）'!Q146=2,2,IF('報告書（提出用）'!Q146=3,3))))</f>
        <v>#REF!</v>
      </c>
      <c r="BV146" s="3" t="e">
        <f>IF(BS146=1,"平31_1",IF(BS146=2,"平31_2",IF(BS146=3,"平31_3",IF(BS146=4,"平31_4",IF(BS146=5,"平31_1",IF(BT146=1,"_5月",IF(BT146=6,"_6月",IF(BT146=7,"_7月",IF(BT146=8,"_8月",IF(BT146=9,"_9月",IF(BT146=10,"_10月",IF(BT146=11,"_11月",IF(BT146=12,"_12月",IF(BT146=13,"_5月",IF(AND(O146=O147,O147&lt;&gt;VALUE(概算年度)),IF(Q146=1,"_1月",IF(Q146=2,"_2月",IF(Q146=3,"_3月",IF(Q146=4,"_4月",IF(Q146=5,"_5月",IF(Q146=6,"_6月",IF(Q146=7,"_7月",IF(Q146=8,"_8月",IF(Q146=9,"_9月",IF(Q146=10,"_10月",IF(Q146=11,"_11月",IF(Q146=12,"_12月")))))))))))),IF(BU146=1,"対象年1_3月",IF(BU146=2,"対象年2_3月",IF(BU146=3,"対象年3月",IF(O147=VALUE(概算年度),"対象年1_3月","_1月")))))))))))))))))))</f>
        <v>#REF!</v>
      </c>
    </row>
    <row r="147" spans="2:74" ht="18.75" customHeight="1">
      <c r="B147" s="515"/>
      <c r="C147" s="516"/>
      <c r="D147" s="516"/>
      <c r="E147" s="516"/>
      <c r="F147" s="516"/>
      <c r="G147" s="516"/>
      <c r="H147" s="516"/>
      <c r="I147" s="517"/>
      <c r="J147" s="515"/>
      <c r="K147" s="516"/>
      <c r="L147" s="516"/>
      <c r="M147" s="516"/>
      <c r="N147" s="518"/>
      <c r="O147" s="134">
        <f>'報告書（事業主控）'!O147</f>
        <v>0</v>
      </c>
      <c r="P147" s="100" t="s">
        <v>65</v>
      </c>
      <c r="Q147" s="134">
        <f>'報告書（事業主控）'!Q147</f>
        <v>0</v>
      </c>
      <c r="R147" s="100" t="s">
        <v>93</v>
      </c>
      <c r="S147" s="134">
        <f>'報告書（事業主控）'!S147</f>
        <v>0</v>
      </c>
      <c r="T147" s="511" t="s">
        <v>95</v>
      </c>
      <c r="U147" s="511"/>
      <c r="V147" s="504">
        <f>'報告書（事業主控）'!V147</f>
        <v>0</v>
      </c>
      <c r="W147" s="505"/>
      <c r="X147" s="505"/>
      <c r="Y147" s="505"/>
      <c r="Z147" s="504">
        <f>'報告書（事業主控）'!Z147</f>
        <v>0</v>
      </c>
      <c r="AA147" s="505"/>
      <c r="AB147" s="505"/>
      <c r="AC147" s="505"/>
      <c r="AD147" s="504">
        <f>'報告書（事業主控）'!AD147</f>
        <v>0</v>
      </c>
      <c r="AE147" s="505"/>
      <c r="AF147" s="505"/>
      <c r="AG147" s="505"/>
      <c r="AH147" s="504">
        <f>'報告書（事業主控）'!AH147</f>
        <v>0</v>
      </c>
      <c r="AI147" s="505"/>
      <c r="AJ147" s="505"/>
      <c r="AK147" s="506"/>
      <c r="AL147" s="552"/>
      <c r="AM147" s="553"/>
      <c r="AN147" s="512">
        <f>'報告書（事業主控）'!AN147</f>
        <v>0</v>
      </c>
      <c r="AO147" s="513"/>
      <c r="AP147" s="513"/>
      <c r="AQ147" s="513"/>
      <c r="AR147" s="513"/>
      <c r="AS147" s="114"/>
      <c r="AV147" s="18"/>
      <c r="AW147" s="19"/>
      <c r="AY147" s="95">
        <f t="shared" ref="AY147" si="63">AH147</f>
        <v>0</v>
      </c>
      <c r="AZ147" s="41" t="e">
        <f>IF(AV146&lt;=#REF!,AH147,IF(AND(AV146&gt;=#REF!,AV146&lt;=#REF!),AH147*105/108,AH147))</f>
        <v>#REF!</v>
      </c>
      <c r="BA147" s="40"/>
      <c r="BB147" s="41">
        <f t="shared" ref="BB147" si="64">IF($AL147="賃金で算定",0,INT(AY147*$AL147/100))</f>
        <v>0</v>
      </c>
      <c r="BC147" s="41" t="e">
        <f>IF(AY147=AZ147,BB147,AZ147*$AL147/100)</f>
        <v>#REF!</v>
      </c>
      <c r="BL147" s="17" t="e">
        <f>IF(AY147=AZ147,0,1)</f>
        <v>#REF!</v>
      </c>
      <c r="BM147" s="17" t="e">
        <f>IF(BL147=1,AL147,"")</f>
        <v>#REF!</v>
      </c>
    </row>
    <row r="148" spans="2:74" ht="18.75" customHeight="1">
      <c r="B148" s="525">
        <f>'報告書（事業主控）'!B148</f>
        <v>0</v>
      </c>
      <c r="C148" s="526"/>
      <c r="D148" s="526"/>
      <c r="E148" s="526"/>
      <c r="F148" s="526"/>
      <c r="G148" s="526"/>
      <c r="H148" s="526"/>
      <c r="I148" s="527"/>
      <c r="J148" s="525">
        <f>'報告書（事業主控）'!J148</f>
        <v>0</v>
      </c>
      <c r="K148" s="526"/>
      <c r="L148" s="526"/>
      <c r="M148" s="526"/>
      <c r="N148" s="528"/>
      <c r="O148" s="135">
        <f>'報告書（事業主控）'!O148</f>
        <v>0</v>
      </c>
      <c r="P148" s="16" t="s">
        <v>65</v>
      </c>
      <c r="Q148" s="135">
        <f>'報告書（事業主控）'!Q148</f>
        <v>0</v>
      </c>
      <c r="R148" s="16" t="s">
        <v>93</v>
      </c>
      <c r="S148" s="135">
        <f>'報告書（事業主控）'!S148</f>
        <v>0</v>
      </c>
      <c r="T148" s="282" t="s">
        <v>94</v>
      </c>
      <c r="U148" s="282"/>
      <c r="V148" s="519">
        <f>'報告書（事業主控）'!V148</f>
        <v>0</v>
      </c>
      <c r="W148" s="520"/>
      <c r="X148" s="520"/>
      <c r="Y148" s="138"/>
      <c r="Z148" s="139"/>
      <c r="AA148" s="140"/>
      <c r="AB148" s="140"/>
      <c r="AC148" s="138"/>
      <c r="AD148" s="139"/>
      <c r="AE148" s="140"/>
      <c r="AF148" s="140"/>
      <c r="AG148" s="138"/>
      <c r="AH148" s="521">
        <f>'報告書（事業主控）'!AH148</f>
        <v>0</v>
      </c>
      <c r="AI148" s="522"/>
      <c r="AJ148" s="522"/>
      <c r="AK148" s="523"/>
      <c r="AL148" s="550">
        <f>'報告書（事業主控）'!AL148</f>
        <v>0</v>
      </c>
      <c r="AM148" s="551"/>
      <c r="AN148" s="521">
        <f>'報告書（事業主控）'!AN148</f>
        <v>0</v>
      </c>
      <c r="AO148" s="522"/>
      <c r="AP148" s="522"/>
      <c r="AQ148" s="522"/>
      <c r="AR148" s="522"/>
      <c r="AS148" s="115"/>
      <c r="AV148" s="18">
        <f>IF(OR(O148="",Q148=""),"", IF(O148&lt;20,DATE(O148+118,Q148,IF(S148="",1,S148)),DATE(O148+88,Q148,IF(S148="",1,S148))))</f>
        <v>43069</v>
      </c>
      <c r="AW148" s="19" t="e">
        <f>IF(AV148&lt;=#REF!,"昔",IF(AV148&lt;=#REF!,"上",IF(AV148&lt;=#REF!,"中","下")))</f>
        <v>#REF!</v>
      </c>
      <c r="AX148" s="8" t="e">
        <f>IF(AV148&lt;=#REF!,5,IF(AV148&lt;=#REF!,7,IF(AV148&lt;=#REF!,9,11)))</f>
        <v>#REF!</v>
      </c>
      <c r="AY148" s="66"/>
      <c r="AZ148" s="67"/>
      <c r="BA148" s="68">
        <f t="shared" ref="BA148" si="65">AN148</f>
        <v>0</v>
      </c>
      <c r="BB148" s="67"/>
      <c r="BC148" s="67"/>
      <c r="BO148" s="1" t="e">
        <f>IF(O148&lt;=VALUE(概算年度),O148+2018,O148+1988)</f>
        <v>#REF!</v>
      </c>
      <c r="BP148" s="1" t="e">
        <f>IF(BO148=2019,1)</f>
        <v>#REF!</v>
      </c>
      <c r="BQ148" s="3" t="e">
        <f>IF(BO148&lt;=2018,1)</f>
        <v>#REF!</v>
      </c>
      <c r="BR148" s="3" t="e">
        <f>IF(BO148&gt;=2020,1)</f>
        <v>#REF!</v>
      </c>
      <c r="BS148" s="3" t="e">
        <f>IF(AND(O148=31,Q148=1,O149=31),1,IF(AND(O148=31,Q148=2,O149=31),2,IF(AND(O148=31,Q148=3,O149=31),3,IF(AND(O148=31,Q148=4,O149=31),4,IF(AND(O148&gt;VALUE(概算年度),O148&lt;31,O149=31),5)))))</f>
        <v>#REF!</v>
      </c>
      <c r="BT148" s="3" t="b">
        <f>IF(OR(O148=31,O148=1),IF(AND(O149=1,OR(Q148=1,Q148=2,Q148=3,Q148=4,Q148=5)),1,IF(AND(O149=1,Q148=6),6,IF(AND(O149=1,Q148=7),7,IF(AND(O149=1,Q148=8),8,IF(AND(O149=1,Q148=9),9,IF(AND(O149=1,Q148=10),10,IF(AND(O149=1,Q148=11),11,IF(AND(O149=1,Q148=12),12)))))))),IF(O149=1,13))</f>
        <v>0</v>
      </c>
      <c r="BU148" s="3" t="e">
        <f>IF(AND(VALUE(概算年度)='報告書（提出用）'!O148,VALUE(概算年度)='報告書（提出用）'!O149),IF('報告書（提出用）'!Q148=1,1,IF('報告書（提出用）'!Q148=2,2,IF('報告書（提出用）'!Q148=3,3))))</f>
        <v>#REF!</v>
      </c>
      <c r="BV148" s="3" t="e">
        <f>IF(BS148=1,"平31_1",IF(BS148=2,"平31_2",IF(BS148=3,"平31_3",IF(BS148=4,"平31_4",IF(BS148=5,"平31_1",IF(BT148=1,"_5月",IF(BT148=6,"_6月",IF(BT148=7,"_7月",IF(BT148=8,"_8月",IF(BT148=9,"_9月",IF(BT148=10,"_10月",IF(BT148=11,"_11月",IF(BT148=12,"_12月",IF(BT148=13,"_5月",IF(AND(O148=O149,O149&lt;&gt;VALUE(概算年度)),IF(Q148=1,"_1月",IF(Q148=2,"_2月",IF(Q148=3,"_3月",IF(Q148=4,"_4月",IF(Q148=5,"_5月",IF(Q148=6,"_6月",IF(Q148=7,"_7月",IF(Q148=8,"_8月",IF(Q148=9,"_9月",IF(Q148=10,"_10月",IF(Q148=11,"_11月",IF(Q148=12,"_12月")))))))))))),IF(BU148=1,"対象年1_3月",IF(BU148=2,"対象年2_3月",IF(BU148=3,"対象年3月",IF(O149=VALUE(概算年度),"対象年1_3月","_1月")))))))))))))))))))</f>
        <v>#REF!</v>
      </c>
    </row>
    <row r="149" spans="2:74" ht="18.75" customHeight="1">
      <c r="B149" s="515"/>
      <c r="C149" s="516"/>
      <c r="D149" s="516"/>
      <c r="E149" s="516"/>
      <c r="F149" s="516"/>
      <c r="G149" s="516"/>
      <c r="H149" s="516"/>
      <c r="I149" s="517"/>
      <c r="J149" s="515"/>
      <c r="K149" s="516"/>
      <c r="L149" s="516"/>
      <c r="M149" s="516"/>
      <c r="N149" s="518"/>
      <c r="O149" s="134">
        <f>'報告書（事業主控）'!O149</f>
        <v>0</v>
      </c>
      <c r="P149" s="100" t="s">
        <v>65</v>
      </c>
      <c r="Q149" s="134">
        <f>'報告書（事業主控）'!Q149</f>
        <v>0</v>
      </c>
      <c r="R149" s="100" t="s">
        <v>93</v>
      </c>
      <c r="S149" s="134">
        <f>'報告書（事業主控）'!S149</f>
        <v>0</v>
      </c>
      <c r="T149" s="511" t="s">
        <v>95</v>
      </c>
      <c r="U149" s="511"/>
      <c r="V149" s="504">
        <f>'報告書（事業主控）'!V149</f>
        <v>0</v>
      </c>
      <c r="W149" s="505"/>
      <c r="X149" s="505"/>
      <c r="Y149" s="505"/>
      <c r="Z149" s="504">
        <f>'報告書（事業主控）'!Z149</f>
        <v>0</v>
      </c>
      <c r="AA149" s="505"/>
      <c r="AB149" s="505"/>
      <c r="AC149" s="505"/>
      <c r="AD149" s="504">
        <f>'報告書（事業主控）'!AD149</f>
        <v>0</v>
      </c>
      <c r="AE149" s="505"/>
      <c r="AF149" s="505"/>
      <c r="AG149" s="505"/>
      <c r="AH149" s="504">
        <f>'報告書（事業主控）'!AH149</f>
        <v>0</v>
      </c>
      <c r="AI149" s="505"/>
      <c r="AJ149" s="505"/>
      <c r="AK149" s="506"/>
      <c r="AL149" s="552"/>
      <c r="AM149" s="553"/>
      <c r="AN149" s="512">
        <f>'報告書（事業主控）'!AN149</f>
        <v>0</v>
      </c>
      <c r="AO149" s="513"/>
      <c r="AP149" s="513"/>
      <c r="AQ149" s="513"/>
      <c r="AR149" s="513"/>
      <c r="AS149" s="114"/>
      <c r="AV149" s="18"/>
      <c r="AW149" s="19"/>
      <c r="AY149" s="95">
        <f t="shared" ref="AY149" si="66">AH149</f>
        <v>0</v>
      </c>
      <c r="AZ149" s="41" t="e">
        <f>IF(AV148&lt;=#REF!,AH149,IF(AND(AV148&gt;=#REF!,AV148&lt;=#REF!),AH149*105/108,AH149))</f>
        <v>#REF!</v>
      </c>
      <c r="BA149" s="40"/>
      <c r="BB149" s="41">
        <f t="shared" ref="BB149" si="67">IF($AL149="賃金で算定",0,INT(AY149*$AL149/100))</f>
        <v>0</v>
      </c>
      <c r="BC149" s="41" t="e">
        <f>IF(AY149=AZ149,BB149,AZ149*$AL149/100)</f>
        <v>#REF!</v>
      </c>
      <c r="BL149" s="17" t="e">
        <f>IF(AY149=AZ149,0,1)</f>
        <v>#REF!</v>
      </c>
      <c r="BM149" s="17" t="e">
        <f>IF(BL149=1,AL149,"")</f>
        <v>#REF!</v>
      </c>
    </row>
    <row r="150" spans="2:74" ht="18.75" customHeight="1">
      <c r="B150" s="525">
        <f>'報告書（事業主控）'!B150</f>
        <v>0</v>
      </c>
      <c r="C150" s="526"/>
      <c r="D150" s="526"/>
      <c r="E150" s="526"/>
      <c r="F150" s="526"/>
      <c r="G150" s="526"/>
      <c r="H150" s="526"/>
      <c r="I150" s="527"/>
      <c r="J150" s="525">
        <f>'報告書（事業主控）'!J150</f>
        <v>0</v>
      </c>
      <c r="K150" s="526"/>
      <c r="L150" s="526"/>
      <c r="M150" s="526"/>
      <c r="N150" s="528"/>
      <c r="O150" s="135">
        <f>'報告書（事業主控）'!O150</f>
        <v>0</v>
      </c>
      <c r="P150" s="16" t="s">
        <v>65</v>
      </c>
      <c r="Q150" s="135">
        <f>'報告書（事業主控）'!Q150</f>
        <v>0</v>
      </c>
      <c r="R150" s="16" t="s">
        <v>93</v>
      </c>
      <c r="S150" s="135">
        <f>'報告書（事業主控）'!S150</f>
        <v>0</v>
      </c>
      <c r="T150" s="282" t="s">
        <v>94</v>
      </c>
      <c r="U150" s="282"/>
      <c r="V150" s="519">
        <f>'報告書（事業主控）'!V150</f>
        <v>0</v>
      </c>
      <c r="W150" s="520"/>
      <c r="X150" s="520"/>
      <c r="Y150" s="138"/>
      <c r="Z150" s="139"/>
      <c r="AA150" s="140"/>
      <c r="AB150" s="140"/>
      <c r="AC150" s="138"/>
      <c r="AD150" s="139"/>
      <c r="AE150" s="140"/>
      <c r="AF150" s="140"/>
      <c r="AG150" s="138"/>
      <c r="AH150" s="521">
        <f>'報告書（事業主控）'!AH150</f>
        <v>0</v>
      </c>
      <c r="AI150" s="522"/>
      <c r="AJ150" s="522"/>
      <c r="AK150" s="523"/>
      <c r="AL150" s="550">
        <f>'報告書（事業主控）'!AL150</f>
        <v>0</v>
      </c>
      <c r="AM150" s="551"/>
      <c r="AN150" s="521">
        <f>'報告書（事業主控）'!AN150</f>
        <v>0</v>
      </c>
      <c r="AO150" s="522"/>
      <c r="AP150" s="522"/>
      <c r="AQ150" s="522"/>
      <c r="AR150" s="522"/>
      <c r="AS150" s="115"/>
      <c r="AV150" s="18">
        <f>IF(OR(O150="",Q150=""),"", IF(O150&lt;20,DATE(O150+118,Q150,IF(S150="",1,S150)),DATE(O150+88,Q150,IF(S150="",1,S150))))</f>
        <v>43069</v>
      </c>
      <c r="AW150" s="19" t="e">
        <f>IF(AV150&lt;=#REF!,"昔",IF(AV150&lt;=#REF!,"上",IF(AV150&lt;=#REF!,"中","下")))</f>
        <v>#REF!</v>
      </c>
      <c r="AX150" s="8" t="e">
        <f>IF(AV150&lt;=#REF!,5,IF(AV150&lt;=#REF!,7,IF(AV150&lt;=#REF!,9,11)))</f>
        <v>#REF!</v>
      </c>
      <c r="AY150" s="66"/>
      <c r="AZ150" s="67"/>
      <c r="BA150" s="68">
        <f t="shared" ref="BA150" si="68">AN150</f>
        <v>0</v>
      </c>
      <c r="BB150" s="67"/>
      <c r="BC150" s="67"/>
      <c r="BO150" s="1" t="e">
        <f>IF(O150&lt;=VALUE(概算年度),O150+2018,O150+1988)</f>
        <v>#REF!</v>
      </c>
      <c r="BP150" s="1" t="e">
        <f>IF(BO150=2019,1)</f>
        <v>#REF!</v>
      </c>
      <c r="BQ150" s="3" t="e">
        <f>IF(BO150&lt;=2018,1)</f>
        <v>#REF!</v>
      </c>
      <c r="BR150" s="3" t="e">
        <f>IF(BO150&gt;=2020,1)</f>
        <v>#REF!</v>
      </c>
      <c r="BS150" s="3" t="e">
        <f>IF(AND(O150=31,Q150=1,O151=31),1,IF(AND(O150=31,Q150=2,O151=31),2,IF(AND(O150=31,Q150=3,O151=31),3,IF(AND(O150=31,Q150=4,O151=31),4,IF(AND(O150&gt;VALUE(概算年度),O150&lt;31,O151=31),5)))))</f>
        <v>#REF!</v>
      </c>
      <c r="BT150" s="3" t="b">
        <f>IF(OR(O150=31,O150=1),IF(AND(O151=1,OR(Q150=1,Q150=2,Q150=3,Q150=4,Q150=5)),1,IF(AND(O151=1,Q150=6),6,IF(AND(O151=1,Q150=7),7,IF(AND(O151=1,Q150=8),8,IF(AND(O151=1,Q150=9),9,IF(AND(O151=1,Q150=10),10,IF(AND(O151=1,Q150=11),11,IF(AND(O151=1,Q150=12),12)))))))),IF(O151=1,13))</f>
        <v>0</v>
      </c>
      <c r="BU150" s="3" t="e">
        <f>IF(AND(VALUE(概算年度)='報告書（提出用）'!O150,VALUE(概算年度)='報告書（提出用）'!O151),IF('報告書（提出用）'!Q150=1,1,IF('報告書（提出用）'!Q150=2,2,IF('報告書（提出用）'!Q150=3,3))))</f>
        <v>#REF!</v>
      </c>
      <c r="BV150" s="3" t="e">
        <f>IF(BS150=1,"平31_1",IF(BS150=2,"平31_2",IF(BS150=3,"平31_3",IF(BS150=4,"平31_4",IF(BS150=5,"平31_1",IF(BT150=1,"_5月",IF(BT150=6,"_6月",IF(BT150=7,"_7月",IF(BT150=8,"_8月",IF(BT150=9,"_9月",IF(BT150=10,"_10月",IF(BT150=11,"_11月",IF(BT150=12,"_12月",IF(BT150=13,"_5月",IF(AND(O150=O151,O151&lt;&gt;VALUE(概算年度)),IF(Q150=1,"_1月",IF(Q150=2,"_2月",IF(Q150=3,"_3月",IF(Q150=4,"_4月",IF(Q150=5,"_5月",IF(Q150=6,"_6月",IF(Q150=7,"_7月",IF(Q150=8,"_8月",IF(Q150=9,"_9月",IF(Q150=10,"_10月",IF(Q150=11,"_11月",IF(Q150=12,"_12月")))))))))))),IF(BU150=1,"対象年1_3月",IF(BU150=2,"対象年2_3月",IF(BU150=3,"対象年3月",IF(O151=VALUE(概算年度),"対象年1_3月","_1月")))))))))))))))))))</f>
        <v>#REF!</v>
      </c>
    </row>
    <row r="151" spans="2:74" ht="18.75" customHeight="1">
      <c r="B151" s="515"/>
      <c r="C151" s="516"/>
      <c r="D151" s="516"/>
      <c r="E151" s="516"/>
      <c r="F151" s="516"/>
      <c r="G151" s="516"/>
      <c r="H151" s="516"/>
      <c r="I151" s="517"/>
      <c r="J151" s="515"/>
      <c r="K151" s="516"/>
      <c r="L151" s="516"/>
      <c r="M151" s="516"/>
      <c r="N151" s="518"/>
      <c r="O151" s="134">
        <f>'報告書（事業主控）'!O151</f>
        <v>0</v>
      </c>
      <c r="P151" s="100" t="s">
        <v>65</v>
      </c>
      <c r="Q151" s="134">
        <f>'報告書（事業主控）'!Q151</f>
        <v>0</v>
      </c>
      <c r="R151" s="100" t="s">
        <v>93</v>
      </c>
      <c r="S151" s="134">
        <f>'報告書（事業主控）'!S151</f>
        <v>0</v>
      </c>
      <c r="T151" s="511" t="s">
        <v>95</v>
      </c>
      <c r="U151" s="511"/>
      <c r="V151" s="504">
        <f>'報告書（事業主控）'!V151</f>
        <v>0</v>
      </c>
      <c r="W151" s="505"/>
      <c r="X151" s="505"/>
      <c r="Y151" s="505"/>
      <c r="Z151" s="504">
        <f>'報告書（事業主控）'!Z151</f>
        <v>0</v>
      </c>
      <c r="AA151" s="505"/>
      <c r="AB151" s="505"/>
      <c r="AC151" s="505"/>
      <c r="AD151" s="504">
        <f>'報告書（事業主控）'!AD151</f>
        <v>0</v>
      </c>
      <c r="AE151" s="505"/>
      <c r="AF151" s="505"/>
      <c r="AG151" s="505"/>
      <c r="AH151" s="504">
        <f>'報告書（事業主控）'!AH151</f>
        <v>0</v>
      </c>
      <c r="AI151" s="505"/>
      <c r="AJ151" s="505"/>
      <c r="AK151" s="506"/>
      <c r="AL151" s="552"/>
      <c r="AM151" s="553"/>
      <c r="AN151" s="512">
        <f>'報告書（事業主控）'!AN151</f>
        <v>0</v>
      </c>
      <c r="AO151" s="513"/>
      <c r="AP151" s="513"/>
      <c r="AQ151" s="513"/>
      <c r="AR151" s="513"/>
      <c r="AS151" s="114"/>
      <c r="AV151" s="18"/>
      <c r="AW151" s="19"/>
      <c r="AY151" s="95">
        <f t="shared" ref="AY151" si="69">AH151</f>
        <v>0</v>
      </c>
      <c r="AZ151" s="41" t="e">
        <f>IF(AV150&lt;=#REF!,AH151,IF(AND(AV150&gt;=#REF!,AV150&lt;=#REF!),AH151*105/108,AH151))</f>
        <v>#REF!</v>
      </c>
      <c r="BA151" s="40"/>
      <c r="BB151" s="41">
        <f t="shared" ref="BB151" si="70">IF($AL151="賃金で算定",0,INT(AY151*$AL151/100))</f>
        <v>0</v>
      </c>
      <c r="BC151" s="41" t="e">
        <f>IF(AY151=AZ151,BB151,AZ151*$AL151/100)</f>
        <v>#REF!</v>
      </c>
      <c r="BL151" s="17" t="e">
        <f>IF(AY151=AZ151,0,1)</f>
        <v>#REF!</v>
      </c>
      <c r="BM151" s="17" t="e">
        <f>IF(BL151=1,AL151,"")</f>
        <v>#REF!</v>
      </c>
    </row>
    <row r="152" spans="2:74" ht="18.75" customHeight="1">
      <c r="B152" s="525">
        <f>'報告書（事業主控）'!B152</f>
        <v>0</v>
      </c>
      <c r="C152" s="526"/>
      <c r="D152" s="526"/>
      <c r="E152" s="526"/>
      <c r="F152" s="526"/>
      <c r="G152" s="526"/>
      <c r="H152" s="526"/>
      <c r="I152" s="527"/>
      <c r="J152" s="525">
        <f>'報告書（事業主控）'!J152</f>
        <v>0</v>
      </c>
      <c r="K152" s="526"/>
      <c r="L152" s="526"/>
      <c r="M152" s="526"/>
      <c r="N152" s="528"/>
      <c r="O152" s="135">
        <f>'報告書（事業主控）'!O152</f>
        <v>0</v>
      </c>
      <c r="P152" s="16" t="s">
        <v>65</v>
      </c>
      <c r="Q152" s="135">
        <f>'報告書（事業主控）'!Q152</f>
        <v>0</v>
      </c>
      <c r="R152" s="16" t="s">
        <v>93</v>
      </c>
      <c r="S152" s="135">
        <f>'報告書（事業主控）'!S152</f>
        <v>0</v>
      </c>
      <c r="T152" s="282" t="s">
        <v>94</v>
      </c>
      <c r="U152" s="282"/>
      <c r="V152" s="519">
        <f>'報告書（事業主控）'!V152</f>
        <v>0</v>
      </c>
      <c r="W152" s="520"/>
      <c r="X152" s="520"/>
      <c r="Y152" s="138"/>
      <c r="Z152" s="139"/>
      <c r="AA152" s="140"/>
      <c r="AB152" s="140"/>
      <c r="AC152" s="138"/>
      <c r="AD152" s="139"/>
      <c r="AE152" s="140"/>
      <c r="AF152" s="140"/>
      <c r="AG152" s="138"/>
      <c r="AH152" s="521">
        <f>'報告書（事業主控）'!AH152</f>
        <v>0</v>
      </c>
      <c r="AI152" s="522"/>
      <c r="AJ152" s="522"/>
      <c r="AK152" s="523"/>
      <c r="AL152" s="550">
        <f>'報告書（事業主控）'!AL152</f>
        <v>0</v>
      </c>
      <c r="AM152" s="551"/>
      <c r="AN152" s="521">
        <f>'報告書（事業主控）'!AN152</f>
        <v>0</v>
      </c>
      <c r="AO152" s="522"/>
      <c r="AP152" s="522"/>
      <c r="AQ152" s="522"/>
      <c r="AR152" s="522"/>
      <c r="AS152" s="115"/>
      <c r="AV152" s="18">
        <f>IF(OR(O152="",Q152=""),"", IF(O152&lt;20,DATE(O152+118,Q152,IF(S152="",1,S152)),DATE(O152+88,Q152,IF(S152="",1,S152))))</f>
        <v>43069</v>
      </c>
      <c r="AW152" s="19" t="e">
        <f>IF(AV152&lt;=#REF!,"昔",IF(AV152&lt;=#REF!,"上",IF(AV152&lt;=#REF!,"中","下")))</f>
        <v>#REF!</v>
      </c>
      <c r="AX152" s="8" t="e">
        <f>IF(AV152&lt;=#REF!,5,IF(AV152&lt;=#REF!,7,IF(AV152&lt;=#REF!,9,11)))</f>
        <v>#REF!</v>
      </c>
      <c r="AY152" s="66"/>
      <c r="AZ152" s="67"/>
      <c r="BA152" s="68">
        <f t="shared" ref="BA152" si="71">AN152</f>
        <v>0</v>
      </c>
      <c r="BB152" s="67"/>
      <c r="BC152" s="67"/>
      <c r="BO152" s="1" t="e">
        <f>IF(O152&lt;=VALUE(概算年度),O152+2018,O152+1988)</f>
        <v>#REF!</v>
      </c>
      <c r="BP152" s="1" t="e">
        <f>IF(BO152=2019,1)</f>
        <v>#REF!</v>
      </c>
      <c r="BQ152" s="3" t="e">
        <f>IF(BO152&lt;=2018,1)</f>
        <v>#REF!</v>
      </c>
      <c r="BR152" s="3" t="e">
        <f>IF(BO152&gt;=2020,1)</f>
        <v>#REF!</v>
      </c>
      <c r="BS152" s="3" t="e">
        <f>IF(AND(O152=31,Q152=1,O153=31),1,IF(AND(O152=31,Q152=2,O153=31),2,IF(AND(O152=31,Q152=3,O153=31),3,IF(AND(O152=31,Q152=4,O153=31),4,IF(AND(O152&gt;VALUE(概算年度),O152&lt;31,O153=31),5)))))</f>
        <v>#REF!</v>
      </c>
      <c r="BT152" s="3" t="b">
        <f>IF(OR(O152=31,O152=1),IF(AND(O153=1,OR(Q152=1,Q152=2,Q152=3,Q152=4,Q152=5)),1,IF(AND(O153=1,Q152=6),6,IF(AND(O153=1,Q152=7),7,IF(AND(O153=1,Q152=8),8,IF(AND(O153=1,Q152=9),9,IF(AND(O153=1,Q152=10),10,IF(AND(O153=1,Q152=11),11,IF(AND(O153=1,Q152=12),12)))))))),IF(O153=1,13))</f>
        <v>0</v>
      </c>
      <c r="BU152" s="3" t="e">
        <f>IF(AND(VALUE(概算年度)='報告書（提出用）'!O152,VALUE(概算年度)='報告書（提出用）'!O153),IF('報告書（提出用）'!Q152=1,1,IF('報告書（提出用）'!Q152=2,2,IF('報告書（提出用）'!Q152=3,3))))</f>
        <v>#REF!</v>
      </c>
      <c r="BV152" s="3" t="e">
        <f>IF(BS152=1,"平31_1",IF(BS152=2,"平31_2",IF(BS152=3,"平31_3",IF(BS152=4,"平31_4",IF(BS152=5,"平31_1",IF(BT152=1,"_5月",IF(BT152=6,"_6月",IF(BT152=7,"_7月",IF(BT152=8,"_8月",IF(BT152=9,"_9月",IF(BT152=10,"_10月",IF(BT152=11,"_11月",IF(BT152=12,"_12月",IF(BT152=13,"_5月",IF(AND(O152=O153,O153&lt;&gt;VALUE(概算年度)),IF(Q152=1,"_1月",IF(Q152=2,"_2月",IF(Q152=3,"_3月",IF(Q152=4,"_4月",IF(Q152=5,"_5月",IF(Q152=6,"_6月",IF(Q152=7,"_7月",IF(Q152=8,"_8月",IF(Q152=9,"_9月",IF(Q152=10,"_10月",IF(Q152=11,"_11月",IF(Q152=12,"_12月")))))))))))),IF(BU152=1,"対象年1_3月",IF(BU152=2,"対象年2_3月",IF(BU152=3,"対象年3月",IF(O153=VALUE(概算年度),"対象年1_3月","_1月")))))))))))))))))))</f>
        <v>#REF!</v>
      </c>
    </row>
    <row r="153" spans="2:74" ht="18.75" customHeight="1">
      <c r="B153" s="515"/>
      <c r="C153" s="516"/>
      <c r="D153" s="516"/>
      <c r="E153" s="516"/>
      <c r="F153" s="516"/>
      <c r="G153" s="516"/>
      <c r="H153" s="516"/>
      <c r="I153" s="517"/>
      <c r="J153" s="515"/>
      <c r="K153" s="516"/>
      <c r="L153" s="516"/>
      <c r="M153" s="516"/>
      <c r="N153" s="518"/>
      <c r="O153" s="134">
        <f>'報告書（事業主控）'!O153</f>
        <v>0</v>
      </c>
      <c r="P153" s="100" t="s">
        <v>65</v>
      </c>
      <c r="Q153" s="134">
        <f>'報告書（事業主控）'!Q153</f>
        <v>0</v>
      </c>
      <c r="R153" s="100" t="s">
        <v>93</v>
      </c>
      <c r="S153" s="134">
        <f>'報告書（事業主控）'!S153</f>
        <v>0</v>
      </c>
      <c r="T153" s="511" t="s">
        <v>95</v>
      </c>
      <c r="U153" s="511"/>
      <c r="V153" s="504">
        <f>'報告書（事業主控）'!V153</f>
        <v>0</v>
      </c>
      <c r="W153" s="505"/>
      <c r="X153" s="505"/>
      <c r="Y153" s="505"/>
      <c r="Z153" s="504">
        <f>'報告書（事業主控）'!Z153</f>
        <v>0</v>
      </c>
      <c r="AA153" s="505"/>
      <c r="AB153" s="505"/>
      <c r="AC153" s="505"/>
      <c r="AD153" s="504">
        <f>'報告書（事業主控）'!AD153</f>
        <v>0</v>
      </c>
      <c r="AE153" s="505"/>
      <c r="AF153" s="505"/>
      <c r="AG153" s="505"/>
      <c r="AH153" s="504">
        <f>'報告書（事業主控）'!AH153</f>
        <v>0</v>
      </c>
      <c r="AI153" s="505"/>
      <c r="AJ153" s="505"/>
      <c r="AK153" s="506"/>
      <c r="AL153" s="552"/>
      <c r="AM153" s="553"/>
      <c r="AN153" s="512">
        <f>'報告書（事業主控）'!AN153</f>
        <v>0</v>
      </c>
      <c r="AO153" s="513"/>
      <c r="AP153" s="513"/>
      <c r="AQ153" s="513"/>
      <c r="AR153" s="513"/>
      <c r="AS153" s="114"/>
      <c r="AV153" s="18"/>
      <c r="AW153" s="19"/>
      <c r="AY153" s="95">
        <f t="shared" ref="AY153" si="72">AH153</f>
        <v>0</v>
      </c>
      <c r="AZ153" s="41" t="e">
        <f>IF(AV152&lt;=#REF!,AH153,IF(AND(AV152&gt;=#REF!,AV152&lt;=#REF!),AH153*105/108,AH153))</f>
        <v>#REF!</v>
      </c>
      <c r="BA153" s="40"/>
      <c r="BB153" s="41">
        <f t="shared" ref="BB153" si="73">IF($AL153="賃金で算定",0,INT(AY153*$AL153/100))</f>
        <v>0</v>
      </c>
      <c r="BC153" s="41" t="e">
        <f>IF(AY153=AZ153,BB153,AZ153*$AL153/100)</f>
        <v>#REF!</v>
      </c>
      <c r="BL153" s="17" t="e">
        <f>IF(AY153=AZ153,0,1)</f>
        <v>#REF!</v>
      </c>
      <c r="BM153" s="17" t="e">
        <f>IF(BL153=1,AL153,"")</f>
        <v>#REF!</v>
      </c>
    </row>
    <row r="154" spans="2:74" ht="18.75" customHeight="1">
      <c r="B154" s="525">
        <f>'報告書（事業主控）'!B154</f>
        <v>0</v>
      </c>
      <c r="C154" s="526"/>
      <c r="D154" s="526"/>
      <c r="E154" s="526"/>
      <c r="F154" s="526"/>
      <c r="G154" s="526"/>
      <c r="H154" s="526"/>
      <c r="I154" s="527"/>
      <c r="J154" s="525">
        <f>'報告書（事業主控）'!J154</f>
        <v>0</v>
      </c>
      <c r="K154" s="526"/>
      <c r="L154" s="526"/>
      <c r="M154" s="526"/>
      <c r="N154" s="528"/>
      <c r="O154" s="135">
        <f>'報告書（事業主控）'!O154</f>
        <v>0</v>
      </c>
      <c r="P154" s="16" t="s">
        <v>65</v>
      </c>
      <c r="Q154" s="135">
        <f>'報告書（事業主控）'!Q154</f>
        <v>0</v>
      </c>
      <c r="R154" s="16" t="s">
        <v>93</v>
      </c>
      <c r="S154" s="135">
        <f>'報告書（事業主控）'!S154</f>
        <v>0</v>
      </c>
      <c r="T154" s="282" t="s">
        <v>94</v>
      </c>
      <c r="U154" s="282"/>
      <c r="V154" s="519">
        <f>'報告書（事業主控）'!V154</f>
        <v>0</v>
      </c>
      <c r="W154" s="520"/>
      <c r="X154" s="520"/>
      <c r="Y154" s="138"/>
      <c r="Z154" s="139"/>
      <c r="AA154" s="140"/>
      <c r="AB154" s="140"/>
      <c r="AC154" s="138"/>
      <c r="AD154" s="139"/>
      <c r="AE154" s="140"/>
      <c r="AF154" s="140"/>
      <c r="AG154" s="138"/>
      <c r="AH154" s="521">
        <f>'報告書（事業主控）'!AH154</f>
        <v>0</v>
      </c>
      <c r="AI154" s="522"/>
      <c r="AJ154" s="522"/>
      <c r="AK154" s="523"/>
      <c r="AL154" s="550">
        <f>'報告書（事業主控）'!AL154</f>
        <v>0</v>
      </c>
      <c r="AM154" s="551"/>
      <c r="AN154" s="521">
        <f>'報告書（事業主控）'!AN154</f>
        <v>0</v>
      </c>
      <c r="AO154" s="522"/>
      <c r="AP154" s="522"/>
      <c r="AQ154" s="522"/>
      <c r="AR154" s="522"/>
      <c r="AS154" s="115"/>
      <c r="AV154" s="18">
        <f>IF(OR(O154="",Q154=""),"", IF(O154&lt;20,DATE(O154+118,Q154,IF(S154="",1,S154)),DATE(O154+88,Q154,IF(S154="",1,S154))))</f>
        <v>43069</v>
      </c>
      <c r="AW154" s="19" t="e">
        <f>IF(AV154&lt;=#REF!,"昔",IF(AV154&lt;=#REF!,"上",IF(AV154&lt;=#REF!,"中","下")))</f>
        <v>#REF!</v>
      </c>
      <c r="AX154" s="8" t="e">
        <f>IF(AV154&lt;=#REF!,5,IF(AV154&lt;=#REF!,7,IF(AV154&lt;=#REF!,9,11)))</f>
        <v>#REF!</v>
      </c>
      <c r="AY154" s="66"/>
      <c r="AZ154" s="67"/>
      <c r="BA154" s="68">
        <f t="shared" ref="BA154" si="74">AN154</f>
        <v>0</v>
      </c>
      <c r="BB154" s="67"/>
      <c r="BC154" s="67"/>
      <c r="BO154" s="1" t="e">
        <f>IF(O154&lt;=VALUE(概算年度),O154+2018,O154+1988)</f>
        <v>#REF!</v>
      </c>
      <c r="BP154" s="1" t="e">
        <f>IF(BO154=2019,1)</f>
        <v>#REF!</v>
      </c>
      <c r="BQ154" s="3" t="e">
        <f>IF(BO154&lt;=2018,1)</f>
        <v>#REF!</v>
      </c>
      <c r="BR154" s="3" t="e">
        <f>IF(BO154&gt;=2020,1)</f>
        <v>#REF!</v>
      </c>
      <c r="BS154" s="3" t="e">
        <f>IF(AND(O154=31,Q154=1,O155=31),1,IF(AND(O154=31,Q154=2,O155=31),2,IF(AND(O154=31,Q154=3,O155=31),3,IF(AND(O154=31,Q154=4,O155=31),4,IF(AND(O154&gt;VALUE(概算年度),O154&lt;31,O155=31),5)))))</f>
        <v>#REF!</v>
      </c>
      <c r="BT154" s="3" t="b">
        <f>IF(OR(O154=31,O154=1),IF(AND(O155=1,OR(Q154=1,Q154=2,Q154=3,Q154=4,Q154=5)),1,IF(AND(O155=1,Q154=6),6,IF(AND(O155=1,Q154=7),7,IF(AND(O155=1,Q154=8),8,IF(AND(O155=1,Q154=9),9,IF(AND(O155=1,Q154=10),10,IF(AND(O155=1,Q154=11),11,IF(AND(O155=1,Q154=12),12)))))))),IF(O155=1,13))</f>
        <v>0</v>
      </c>
      <c r="BU154" s="3" t="e">
        <f>IF(AND(VALUE(概算年度)='報告書（提出用）'!O154,VALUE(概算年度)='報告書（提出用）'!O155),IF('報告書（提出用）'!Q154=1,1,IF('報告書（提出用）'!Q154=2,2,IF('報告書（提出用）'!Q154=3,3))))</f>
        <v>#REF!</v>
      </c>
      <c r="BV154" s="3" t="e">
        <f>IF(BS154=1,"平31_1",IF(BS154=2,"平31_2",IF(BS154=3,"平31_3",IF(BS154=4,"平31_4",IF(BS154=5,"平31_1",IF(BT154=1,"_5月",IF(BT154=6,"_6月",IF(BT154=7,"_7月",IF(BT154=8,"_8月",IF(BT154=9,"_9月",IF(BT154=10,"_10月",IF(BT154=11,"_11月",IF(BT154=12,"_12月",IF(BT154=13,"_5月",IF(AND(O154=O155,O155&lt;&gt;VALUE(概算年度)),IF(Q154=1,"_1月",IF(Q154=2,"_2月",IF(Q154=3,"_3月",IF(Q154=4,"_4月",IF(Q154=5,"_5月",IF(Q154=6,"_6月",IF(Q154=7,"_7月",IF(Q154=8,"_8月",IF(Q154=9,"_9月",IF(Q154=10,"_10月",IF(Q154=11,"_11月",IF(Q154=12,"_12月")))))))))))),IF(BU154=1,"対象年1_3月",IF(BU154=2,"対象年2_3月",IF(BU154=3,"対象年3月",IF(O155=VALUE(概算年度),"対象年1_3月","_1月")))))))))))))))))))</f>
        <v>#REF!</v>
      </c>
    </row>
    <row r="155" spans="2:74" ht="18.75" customHeight="1">
      <c r="B155" s="515"/>
      <c r="C155" s="516"/>
      <c r="D155" s="516"/>
      <c r="E155" s="516"/>
      <c r="F155" s="516"/>
      <c r="G155" s="516"/>
      <c r="H155" s="516"/>
      <c r="I155" s="517"/>
      <c r="J155" s="515"/>
      <c r="K155" s="516"/>
      <c r="L155" s="516"/>
      <c r="M155" s="516"/>
      <c r="N155" s="518"/>
      <c r="O155" s="134">
        <f>'報告書（事業主控）'!O155</f>
        <v>0</v>
      </c>
      <c r="P155" s="100" t="s">
        <v>65</v>
      </c>
      <c r="Q155" s="134">
        <f>'報告書（事業主控）'!Q155</f>
        <v>0</v>
      </c>
      <c r="R155" s="100" t="s">
        <v>93</v>
      </c>
      <c r="S155" s="134">
        <f>'報告書（事業主控）'!S155</f>
        <v>0</v>
      </c>
      <c r="T155" s="511" t="s">
        <v>95</v>
      </c>
      <c r="U155" s="511"/>
      <c r="V155" s="504">
        <f>'報告書（事業主控）'!V155</f>
        <v>0</v>
      </c>
      <c r="W155" s="505"/>
      <c r="X155" s="505"/>
      <c r="Y155" s="505"/>
      <c r="Z155" s="504">
        <f>'報告書（事業主控）'!Z155</f>
        <v>0</v>
      </c>
      <c r="AA155" s="505"/>
      <c r="AB155" s="505"/>
      <c r="AC155" s="505"/>
      <c r="AD155" s="504">
        <f>'報告書（事業主控）'!AD155</f>
        <v>0</v>
      </c>
      <c r="AE155" s="505"/>
      <c r="AF155" s="505"/>
      <c r="AG155" s="505"/>
      <c r="AH155" s="504">
        <f>'報告書（事業主控）'!AH155</f>
        <v>0</v>
      </c>
      <c r="AI155" s="505"/>
      <c r="AJ155" s="505"/>
      <c r="AK155" s="506"/>
      <c r="AL155" s="552"/>
      <c r="AM155" s="553"/>
      <c r="AN155" s="512">
        <f>'報告書（事業主控）'!AN155</f>
        <v>0</v>
      </c>
      <c r="AO155" s="513"/>
      <c r="AP155" s="513"/>
      <c r="AQ155" s="513"/>
      <c r="AR155" s="513"/>
      <c r="AS155" s="114"/>
      <c r="AV155" s="18"/>
      <c r="AW155" s="19"/>
      <c r="AY155" s="95">
        <f t="shared" ref="AY155" si="75">AH155</f>
        <v>0</v>
      </c>
      <c r="AZ155" s="41" t="e">
        <f>IF(AV154&lt;=#REF!,AH155,IF(AND(AV154&gt;=#REF!,AV154&lt;=#REF!),AH155*105/108,AH155))</f>
        <v>#REF!</v>
      </c>
      <c r="BA155" s="40"/>
      <c r="BB155" s="41">
        <f t="shared" ref="BB155" si="76">IF($AL155="賃金で算定",0,INT(AY155*$AL155/100))</f>
        <v>0</v>
      </c>
      <c r="BC155" s="41" t="e">
        <f>IF(AY155=AZ155,BB155,AZ155*$AL155/100)</f>
        <v>#REF!</v>
      </c>
      <c r="BL155" s="17" t="e">
        <f>IF(AY155=AZ155,0,1)</f>
        <v>#REF!</v>
      </c>
      <c r="BM155" s="17" t="e">
        <f>IF(BL155=1,AL155,"")</f>
        <v>#REF!</v>
      </c>
    </row>
    <row r="156" spans="2:74" ht="18.75" customHeight="1">
      <c r="B156" s="525">
        <f>'報告書（事業主控）'!B156</f>
        <v>0</v>
      </c>
      <c r="C156" s="526"/>
      <c r="D156" s="526"/>
      <c r="E156" s="526"/>
      <c r="F156" s="526"/>
      <c r="G156" s="526"/>
      <c r="H156" s="526"/>
      <c r="I156" s="527"/>
      <c r="J156" s="525">
        <f>'報告書（事業主控）'!J156</f>
        <v>0</v>
      </c>
      <c r="K156" s="526"/>
      <c r="L156" s="526"/>
      <c r="M156" s="526"/>
      <c r="N156" s="528"/>
      <c r="O156" s="135">
        <f>'報告書（事業主控）'!O156</f>
        <v>0</v>
      </c>
      <c r="P156" s="16" t="s">
        <v>65</v>
      </c>
      <c r="Q156" s="135">
        <f>'報告書（事業主控）'!Q156</f>
        <v>0</v>
      </c>
      <c r="R156" s="16" t="s">
        <v>93</v>
      </c>
      <c r="S156" s="135">
        <f>'報告書（事業主控）'!S156</f>
        <v>0</v>
      </c>
      <c r="T156" s="282" t="s">
        <v>94</v>
      </c>
      <c r="U156" s="282"/>
      <c r="V156" s="519">
        <f>'報告書（事業主控）'!V156</f>
        <v>0</v>
      </c>
      <c r="W156" s="520"/>
      <c r="X156" s="520"/>
      <c r="Y156" s="138"/>
      <c r="Z156" s="139"/>
      <c r="AA156" s="140"/>
      <c r="AB156" s="140"/>
      <c r="AC156" s="138"/>
      <c r="AD156" s="139"/>
      <c r="AE156" s="140"/>
      <c r="AF156" s="140"/>
      <c r="AG156" s="138"/>
      <c r="AH156" s="521">
        <f>'報告書（事業主控）'!AH156</f>
        <v>0</v>
      </c>
      <c r="AI156" s="522"/>
      <c r="AJ156" s="522"/>
      <c r="AK156" s="523"/>
      <c r="AL156" s="550">
        <f>'報告書（事業主控）'!AL156</f>
        <v>0</v>
      </c>
      <c r="AM156" s="551"/>
      <c r="AN156" s="521">
        <f>'報告書（事業主控）'!AN156</f>
        <v>0</v>
      </c>
      <c r="AO156" s="522"/>
      <c r="AP156" s="522"/>
      <c r="AQ156" s="522"/>
      <c r="AR156" s="522"/>
      <c r="AS156" s="115"/>
      <c r="AV156" s="18">
        <f>IF(OR(O156="",Q156=""),"", IF(O156&lt;20,DATE(O156+118,Q156,IF(S156="",1,S156)),DATE(O156+88,Q156,IF(S156="",1,S156))))</f>
        <v>43069</v>
      </c>
      <c r="AW156" s="19" t="e">
        <f>IF(AV156&lt;=#REF!,"昔",IF(AV156&lt;=#REF!,"上",IF(AV156&lt;=#REF!,"中","下")))</f>
        <v>#REF!</v>
      </c>
      <c r="AX156" s="8" t="e">
        <f>IF(AV156&lt;=#REF!,5,IF(AV156&lt;=#REF!,7,IF(AV156&lt;=#REF!,9,11)))</f>
        <v>#REF!</v>
      </c>
      <c r="AY156" s="66"/>
      <c r="AZ156" s="67"/>
      <c r="BA156" s="68">
        <f t="shared" ref="BA156" si="77">AN156</f>
        <v>0</v>
      </c>
      <c r="BB156" s="67"/>
      <c r="BC156" s="67"/>
      <c r="BO156" s="1" t="e">
        <f>IF(O156&lt;=VALUE(概算年度),O156+2018,O156+1988)</f>
        <v>#REF!</v>
      </c>
      <c r="BP156" s="1" t="e">
        <f>IF(BO156=2019,1)</f>
        <v>#REF!</v>
      </c>
      <c r="BQ156" s="3" t="e">
        <f>IF(BO156&lt;=2018,1)</f>
        <v>#REF!</v>
      </c>
      <c r="BR156" s="3" t="e">
        <f>IF(BO156&gt;=2020,1)</f>
        <v>#REF!</v>
      </c>
      <c r="BS156" s="3" t="e">
        <f>IF(AND(O156=31,Q156=1,O157=31),1,IF(AND(O156=31,Q156=2,O157=31),2,IF(AND(O156=31,Q156=3,O157=31),3,IF(AND(O156=31,Q156=4,O157=31),4,IF(AND(O156&gt;VALUE(概算年度),O156&lt;31,O157=31),5)))))</f>
        <v>#REF!</v>
      </c>
      <c r="BT156" s="3" t="b">
        <f>IF(OR(O156=31,O156=1),IF(AND(O157=1,OR(Q156=1,Q156=2,Q156=3,Q156=4,Q156=5)),1,IF(AND(O157=1,Q156=6),6,IF(AND(O157=1,Q156=7),7,IF(AND(O157=1,Q156=8),8,IF(AND(O157=1,Q156=9),9,IF(AND(O157=1,Q156=10),10,IF(AND(O157=1,Q156=11),11,IF(AND(O157=1,Q156=12),12)))))))),IF(O157=1,13))</f>
        <v>0</v>
      </c>
      <c r="BU156" s="3" t="e">
        <f>IF(AND(VALUE(概算年度)='報告書（提出用）'!O156,VALUE(概算年度)='報告書（提出用）'!O157),IF('報告書（提出用）'!Q156=1,1,IF('報告書（提出用）'!Q156=2,2,IF('報告書（提出用）'!Q156=3,3))))</f>
        <v>#REF!</v>
      </c>
      <c r="BV156" s="3" t="e">
        <f>IF(BS156=1,"平31_1",IF(BS156=2,"平31_2",IF(BS156=3,"平31_3",IF(BS156=4,"平31_4",IF(BS156=5,"平31_1",IF(BT156=1,"_5月",IF(BT156=6,"_6月",IF(BT156=7,"_7月",IF(BT156=8,"_8月",IF(BT156=9,"_9月",IF(BT156=10,"_10月",IF(BT156=11,"_11月",IF(BT156=12,"_12月",IF(BT156=13,"_5月",IF(AND(O156=O157,O157&lt;&gt;VALUE(概算年度)),IF(Q156=1,"_1月",IF(Q156=2,"_2月",IF(Q156=3,"_3月",IF(Q156=4,"_4月",IF(Q156=5,"_5月",IF(Q156=6,"_6月",IF(Q156=7,"_7月",IF(Q156=8,"_8月",IF(Q156=9,"_9月",IF(Q156=10,"_10月",IF(Q156=11,"_11月",IF(Q156=12,"_12月")))))))))))),IF(BU156=1,"対象年1_3月",IF(BU156=2,"対象年2_3月",IF(BU156=3,"対象年3月",IF(O157=VALUE(概算年度),"対象年1_3月","_1月")))))))))))))))))))</f>
        <v>#REF!</v>
      </c>
    </row>
    <row r="157" spans="2:74" ht="18.75" customHeight="1">
      <c r="B157" s="515"/>
      <c r="C157" s="516"/>
      <c r="D157" s="516"/>
      <c r="E157" s="516"/>
      <c r="F157" s="516"/>
      <c r="G157" s="516"/>
      <c r="H157" s="516"/>
      <c r="I157" s="517"/>
      <c r="J157" s="515"/>
      <c r="K157" s="516"/>
      <c r="L157" s="516"/>
      <c r="M157" s="516"/>
      <c r="N157" s="518"/>
      <c r="O157" s="134">
        <f>'報告書（事業主控）'!O157</f>
        <v>0</v>
      </c>
      <c r="P157" s="100" t="s">
        <v>65</v>
      </c>
      <c r="Q157" s="134">
        <f>'報告書（事業主控）'!Q157</f>
        <v>0</v>
      </c>
      <c r="R157" s="100" t="s">
        <v>93</v>
      </c>
      <c r="S157" s="134">
        <f>'報告書（事業主控）'!S157</f>
        <v>0</v>
      </c>
      <c r="T157" s="511" t="s">
        <v>95</v>
      </c>
      <c r="U157" s="511"/>
      <c r="V157" s="504">
        <f>'報告書（事業主控）'!V157</f>
        <v>0</v>
      </c>
      <c r="W157" s="505"/>
      <c r="X157" s="505"/>
      <c r="Y157" s="505"/>
      <c r="Z157" s="504">
        <f>'報告書（事業主控）'!Z157</f>
        <v>0</v>
      </c>
      <c r="AA157" s="505"/>
      <c r="AB157" s="505"/>
      <c r="AC157" s="505"/>
      <c r="AD157" s="504">
        <f>'報告書（事業主控）'!AD157</f>
        <v>0</v>
      </c>
      <c r="AE157" s="505"/>
      <c r="AF157" s="505"/>
      <c r="AG157" s="505"/>
      <c r="AH157" s="504">
        <f>'報告書（事業主控）'!AH157</f>
        <v>0</v>
      </c>
      <c r="AI157" s="505"/>
      <c r="AJ157" s="505"/>
      <c r="AK157" s="506"/>
      <c r="AL157" s="552"/>
      <c r="AM157" s="553"/>
      <c r="AN157" s="512">
        <f>'報告書（事業主控）'!AN157</f>
        <v>0</v>
      </c>
      <c r="AO157" s="513"/>
      <c r="AP157" s="513"/>
      <c r="AQ157" s="513"/>
      <c r="AR157" s="513"/>
      <c r="AS157" s="114"/>
      <c r="AV157" s="18"/>
      <c r="AW157" s="19"/>
      <c r="AY157" s="95">
        <f t="shared" ref="AY157" si="78">AH157</f>
        <v>0</v>
      </c>
      <c r="AZ157" s="41" t="e">
        <f>IF(AV156&lt;=#REF!,AH157,IF(AND(AV156&gt;=#REF!,AV156&lt;=#REF!),AH157*105/108,AH157))</f>
        <v>#REF!</v>
      </c>
      <c r="BA157" s="40"/>
      <c r="BB157" s="41">
        <f t="shared" ref="BB157" si="79">IF($AL157="賃金で算定",0,INT(AY157*$AL157/100))</f>
        <v>0</v>
      </c>
      <c r="BC157" s="41" t="e">
        <f>IF(AY157=AZ157,BB157,AZ157*$AL157/100)</f>
        <v>#REF!</v>
      </c>
      <c r="BL157" s="17" t="e">
        <f>IF(AY157=AZ157,0,1)</f>
        <v>#REF!</v>
      </c>
      <c r="BM157" s="17" t="e">
        <f>IF(BL157=1,AL157,"")</f>
        <v>#REF!</v>
      </c>
    </row>
    <row r="158" spans="2:74" ht="17.25" customHeight="1">
      <c r="B158" s="239" t="s">
        <v>66</v>
      </c>
      <c r="C158" s="240"/>
      <c r="D158" s="240"/>
      <c r="E158" s="241"/>
      <c r="F158" s="554">
        <f>'報告書（事業主控）'!F158</f>
        <v>0</v>
      </c>
      <c r="G158" s="555"/>
      <c r="H158" s="555"/>
      <c r="I158" s="555"/>
      <c r="J158" s="555"/>
      <c r="K158" s="555"/>
      <c r="L158" s="555"/>
      <c r="M158" s="555"/>
      <c r="N158" s="556"/>
      <c r="O158" s="239" t="s">
        <v>67</v>
      </c>
      <c r="P158" s="240"/>
      <c r="Q158" s="240"/>
      <c r="R158" s="240"/>
      <c r="S158" s="240"/>
      <c r="T158" s="240"/>
      <c r="U158" s="241"/>
      <c r="V158" s="257"/>
      <c r="W158" s="258"/>
      <c r="X158" s="258"/>
      <c r="Y158" s="259"/>
      <c r="Z158" s="126"/>
      <c r="AA158" s="127"/>
      <c r="AB158" s="127"/>
      <c r="AC158" s="128"/>
      <c r="AD158" s="126"/>
      <c r="AE158" s="127"/>
      <c r="AF158" s="127"/>
      <c r="AG158" s="128"/>
      <c r="AH158" s="257"/>
      <c r="AI158" s="258"/>
      <c r="AJ158" s="258"/>
      <c r="AK158" s="259"/>
      <c r="AL158" s="117"/>
      <c r="AM158" s="120"/>
      <c r="AN158" s="521">
        <f>'報告書（事業主控）'!AN158</f>
        <v>0</v>
      </c>
      <c r="AO158" s="522"/>
      <c r="AP158" s="522"/>
      <c r="AQ158" s="522"/>
      <c r="AR158" s="522"/>
      <c r="AS158" s="111"/>
      <c r="AW158" s="19"/>
      <c r="AY158" s="66"/>
      <c r="AZ158" s="76"/>
      <c r="BA158" s="77">
        <f>BA140+BA142+BA144+BA146+BA148+BA150+BA152+BA154+BA156</f>
        <v>0</v>
      </c>
      <c r="BB158" s="68">
        <f>BB141+BB143+BB145+BB147+BB149+BB151+BB153+BB155+BB157</f>
        <v>0</v>
      </c>
      <c r="BC158" s="68">
        <f>SUMIF(BL141:BL157,0,BC141:BC157)+ROUNDDOWN(ROUNDDOWN(BL158*105/108,0)*BM158/100,0)</f>
        <v>0</v>
      </c>
      <c r="BL158" s="17">
        <f>SUMIF(BL141:BL157,1,AH141:AK157)</f>
        <v>0</v>
      </c>
      <c r="BM158" s="17">
        <f>IF(COUNT(BM141:BM157)=0,0,SUM(BM141:BM157)/COUNT(BM141:BM157))</f>
        <v>0</v>
      </c>
      <c r="BV158" s="3"/>
    </row>
    <row r="159" spans="2:74" ht="17.25" customHeight="1">
      <c r="B159" s="242"/>
      <c r="C159" s="243"/>
      <c r="D159" s="243"/>
      <c r="E159" s="244"/>
      <c r="F159" s="557"/>
      <c r="G159" s="558"/>
      <c r="H159" s="558"/>
      <c r="I159" s="558"/>
      <c r="J159" s="558"/>
      <c r="K159" s="558"/>
      <c r="L159" s="558"/>
      <c r="M159" s="558"/>
      <c r="N159" s="559"/>
      <c r="O159" s="242"/>
      <c r="P159" s="243"/>
      <c r="Q159" s="243"/>
      <c r="R159" s="243"/>
      <c r="S159" s="243"/>
      <c r="T159" s="243"/>
      <c r="U159" s="244"/>
      <c r="V159" s="563">
        <f>'報告書（事業主控）'!V159</f>
        <v>0</v>
      </c>
      <c r="W159" s="564"/>
      <c r="X159" s="564"/>
      <c r="Y159" s="565"/>
      <c r="Z159" s="563">
        <f>'報告書（事業主控）'!Z159</f>
        <v>0</v>
      </c>
      <c r="AA159" s="566"/>
      <c r="AB159" s="566"/>
      <c r="AC159" s="567"/>
      <c r="AD159" s="563">
        <f>'報告書（事業主控）'!AD159</f>
        <v>0</v>
      </c>
      <c r="AE159" s="566"/>
      <c r="AF159" s="566"/>
      <c r="AG159" s="567"/>
      <c r="AH159" s="563">
        <f>'報告書（事業主控）'!AH159</f>
        <v>0</v>
      </c>
      <c r="AI159" s="568"/>
      <c r="AJ159" s="568"/>
      <c r="AK159" s="568"/>
      <c r="AL159" s="121"/>
      <c r="AM159" s="122"/>
      <c r="AN159" s="563">
        <f>'報告書（事業主控）'!AN159</f>
        <v>0</v>
      </c>
      <c r="AO159" s="564"/>
      <c r="AP159" s="564"/>
      <c r="AQ159" s="564"/>
      <c r="AR159" s="564"/>
      <c r="AS159" s="122"/>
      <c r="AW159" s="19"/>
      <c r="AY159" s="78">
        <f>AY141+AY143+AY145+AY147+AY149+AY151+AY153+AY155+AY157</f>
        <v>0</v>
      </c>
      <c r="AZ159" s="79"/>
      <c r="BA159" s="79"/>
      <c r="BB159" s="80">
        <f>BB158</f>
        <v>0</v>
      </c>
      <c r="BC159" s="81"/>
    </row>
    <row r="160" spans="2:74" ht="17.25" customHeight="1">
      <c r="B160" s="245"/>
      <c r="C160" s="246"/>
      <c r="D160" s="246"/>
      <c r="E160" s="247"/>
      <c r="F160" s="560"/>
      <c r="G160" s="561"/>
      <c r="H160" s="561"/>
      <c r="I160" s="561"/>
      <c r="J160" s="561"/>
      <c r="K160" s="561"/>
      <c r="L160" s="561"/>
      <c r="M160" s="561"/>
      <c r="N160" s="562"/>
      <c r="O160" s="245"/>
      <c r="P160" s="246"/>
      <c r="Q160" s="246"/>
      <c r="R160" s="246"/>
      <c r="S160" s="246"/>
      <c r="T160" s="246"/>
      <c r="U160" s="247"/>
      <c r="V160" s="569"/>
      <c r="W160" s="570"/>
      <c r="X160" s="570"/>
      <c r="Y160" s="571"/>
      <c r="Z160" s="569"/>
      <c r="AA160" s="570"/>
      <c r="AB160" s="570"/>
      <c r="AC160" s="570"/>
      <c r="AD160" s="569"/>
      <c r="AE160" s="570"/>
      <c r="AF160" s="570"/>
      <c r="AG160" s="570"/>
      <c r="AH160" s="569"/>
      <c r="AI160" s="570"/>
      <c r="AJ160" s="570"/>
      <c r="AK160" s="571"/>
      <c r="AL160" s="112"/>
      <c r="AM160" s="116"/>
      <c r="AN160" s="572">
        <f>'報告書（事業主控）'!AN160</f>
        <v>0</v>
      </c>
      <c r="AO160" s="573"/>
      <c r="AP160" s="573"/>
      <c r="AQ160" s="573"/>
      <c r="AR160" s="573"/>
      <c r="AS160" s="116"/>
      <c r="AU160" s="30"/>
      <c r="AW160" s="19"/>
      <c r="AY160" s="96"/>
      <c r="AZ160" s="43" t="e">
        <f>IF(AZ141+AZ143+AZ145+AZ147+AZ149+AZ151+AZ153+AZ155+AZ157=AY159,0,ROUNDDOWN(AZ141+AZ143+AZ145+AZ147+AZ149+AZ151+AZ153+AZ155+AZ157,0))</f>
        <v>#REF!</v>
      </c>
      <c r="BA160" s="42"/>
      <c r="BB160" s="42"/>
      <c r="BC160" s="43">
        <f>IF(BC158=BB159,0,BC158)</f>
        <v>0</v>
      </c>
    </row>
    <row r="161" spans="2:55" s="17" customFormat="1" ht="18" customHeight="1">
      <c r="B161" s="8"/>
      <c r="C161" s="8"/>
      <c r="D161" s="8"/>
      <c r="E161" s="8"/>
      <c r="F161" s="103"/>
      <c r="G161" s="103"/>
      <c r="H161" s="103"/>
      <c r="I161" s="103"/>
      <c r="J161" s="103"/>
      <c r="K161" s="103"/>
      <c r="L161" s="103"/>
      <c r="M161" s="103"/>
      <c r="N161" s="103"/>
      <c r="O161" s="8"/>
      <c r="P161" s="8"/>
      <c r="Q161" s="8"/>
      <c r="R161" s="8"/>
      <c r="S161" s="8"/>
      <c r="T161" s="8"/>
      <c r="U161" s="8"/>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
      <c r="AU161" s="30"/>
      <c r="AV161" s="1"/>
      <c r="AW161" s="19"/>
      <c r="AX161" s="8"/>
      <c r="AY161" s="101"/>
      <c r="AZ161" s="102"/>
      <c r="BA161" s="101"/>
      <c r="BB161" s="101"/>
      <c r="BC161" s="102"/>
    </row>
    <row r="162" spans="2:55" s="17" customFormat="1" ht="0" hidden="1"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8"/>
      <c r="AY162" s="8"/>
      <c r="AZ162" s="8"/>
      <c r="BA162" s="8"/>
      <c r="BB162" s="8"/>
      <c r="BC162" s="8"/>
    </row>
    <row r="163" spans="2:55" s="17" customFormat="1" ht="0" hidden="1"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8"/>
      <c r="AY163" s="8"/>
      <c r="AZ163" s="8"/>
      <c r="BA163" s="8"/>
      <c r="BB163" s="8"/>
      <c r="BC163" s="8"/>
    </row>
  </sheetData>
  <sheetProtection selectLockedCells="1"/>
  <dataConsolidate/>
  <mergeCells count="655">
    <mergeCell ref="AL20:AM21"/>
    <mergeCell ref="AL22:AM23"/>
    <mergeCell ref="AL24:AM25"/>
    <mergeCell ref="AM49:AP50"/>
    <mergeCell ref="AP53:AQ55"/>
    <mergeCell ref="AN21:AR21"/>
    <mergeCell ref="AN17:AR17"/>
    <mergeCell ref="AL104:AM105"/>
    <mergeCell ref="AL106:AM107"/>
    <mergeCell ref="AL68:AM69"/>
    <mergeCell ref="AL70:AM71"/>
    <mergeCell ref="AL72:AM73"/>
    <mergeCell ref="AL74:AM75"/>
    <mergeCell ref="AL76:AM77"/>
    <mergeCell ref="AL100:AM101"/>
    <mergeCell ref="AM89:AP90"/>
    <mergeCell ref="AP93:AQ95"/>
    <mergeCell ref="AR93:AS95"/>
    <mergeCell ref="AN53:AO55"/>
    <mergeCell ref="AN29:AR29"/>
    <mergeCell ref="AJ30:AL30"/>
    <mergeCell ref="AM30:AN30"/>
    <mergeCell ref="AL97:AM97"/>
    <mergeCell ref="AN97:AS97"/>
    <mergeCell ref="Z160:AC160"/>
    <mergeCell ref="AD160:AG160"/>
    <mergeCell ref="AH160:AK160"/>
    <mergeCell ref="AN160:AR160"/>
    <mergeCell ref="AL26:AM28"/>
    <mergeCell ref="AL60:AM61"/>
    <mergeCell ref="AL62:AM63"/>
    <mergeCell ref="AL64:AM65"/>
    <mergeCell ref="AO30:AQ30"/>
    <mergeCell ref="AP31:AQ31"/>
    <mergeCell ref="AL108:AM109"/>
    <mergeCell ref="AL110:AM111"/>
    <mergeCell ref="AL112:AM113"/>
    <mergeCell ref="AL114:AM115"/>
    <mergeCell ref="AL152:AM153"/>
    <mergeCell ref="AL154:AM155"/>
    <mergeCell ref="AL156:AM157"/>
    <mergeCell ref="AL116:AM117"/>
    <mergeCell ref="AL140:AM141"/>
    <mergeCell ref="AL142:AM143"/>
    <mergeCell ref="AL144:AM145"/>
    <mergeCell ref="AL146:AM147"/>
    <mergeCell ref="AL148:AM149"/>
    <mergeCell ref="AM129:AP130"/>
    <mergeCell ref="AH157:AK157"/>
    <mergeCell ref="AN157:AR157"/>
    <mergeCell ref="B158:E160"/>
    <mergeCell ref="F158:N160"/>
    <mergeCell ref="O158:U160"/>
    <mergeCell ref="V158:Y158"/>
    <mergeCell ref="AH158:AK158"/>
    <mergeCell ref="AN158:AR158"/>
    <mergeCell ref="V159:Y159"/>
    <mergeCell ref="B156:I157"/>
    <mergeCell ref="J156:N157"/>
    <mergeCell ref="T156:U156"/>
    <mergeCell ref="V156:X156"/>
    <mergeCell ref="AH156:AK156"/>
    <mergeCell ref="AN156:AR156"/>
    <mergeCell ref="T157:U157"/>
    <mergeCell ref="V157:Y157"/>
    <mergeCell ref="Z157:AC157"/>
    <mergeCell ref="AD157:AG157"/>
    <mergeCell ref="Z159:AC159"/>
    <mergeCell ref="AD159:AG159"/>
    <mergeCell ref="AH159:AK159"/>
    <mergeCell ref="AN159:AR159"/>
    <mergeCell ref="V160:Y160"/>
    <mergeCell ref="V155:Y155"/>
    <mergeCell ref="Z155:AC155"/>
    <mergeCell ref="AD155:AG155"/>
    <mergeCell ref="AH155:AK155"/>
    <mergeCell ref="AN155:AR155"/>
    <mergeCell ref="AH153:AK153"/>
    <mergeCell ref="AN153:AR153"/>
    <mergeCell ref="B154:I155"/>
    <mergeCell ref="J154:N155"/>
    <mergeCell ref="T154:U154"/>
    <mergeCell ref="V154:X154"/>
    <mergeCell ref="AH154:AK154"/>
    <mergeCell ref="AN154:AR154"/>
    <mergeCell ref="T155:U155"/>
    <mergeCell ref="B152:I153"/>
    <mergeCell ref="J152:N153"/>
    <mergeCell ref="T152:U152"/>
    <mergeCell ref="V152:X152"/>
    <mergeCell ref="AH152:AK152"/>
    <mergeCell ref="AN152:AR152"/>
    <mergeCell ref="T153:U153"/>
    <mergeCell ref="V153:Y153"/>
    <mergeCell ref="Z153:AC153"/>
    <mergeCell ref="AD153:AG153"/>
    <mergeCell ref="V151:Y151"/>
    <mergeCell ref="Z151:AC151"/>
    <mergeCell ref="AD151:AG151"/>
    <mergeCell ref="AH151:AK151"/>
    <mergeCell ref="AN151:AR151"/>
    <mergeCell ref="AL150:AM151"/>
    <mergeCell ref="AH149:AK149"/>
    <mergeCell ref="AN149:AR149"/>
    <mergeCell ref="B150:I151"/>
    <mergeCell ref="J150:N151"/>
    <mergeCell ref="T150:U150"/>
    <mergeCell ref="V150:X150"/>
    <mergeCell ref="AH150:AK150"/>
    <mergeCell ref="AN150:AR150"/>
    <mergeCell ref="T151:U151"/>
    <mergeCell ref="B148:I149"/>
    <mergeCell ref="J148:N149"/>
    <mergeCell ref="T148:U148"/>
    <mergeCell ref="V148:X148"/>
    <mergeCell ref="AH148:AK148"/>
    <mergeCell ref="AN148:AR148"/>
    <mergeCell ref="T149:U149"/>
    <mergeCell ref="V149:Y149"/>
    <mergeCell ref="Z149:AC149"/>
    <mergeCell ref="AD149:AG149"/>
    <mergeCell ref="V147:Y147"/>
    <mergeCell ref="Z147:AC147"/>
    <mergeCell ref="AD147:AG147"/>
    <mergeCell ref="AH147:AK147"/>
    <mergeCell ref="AN147:AR147"/>
    <mergeCell ref="AH145:AK145"/>
    <mergeCell ref="AN145:AR145"/>
    <mergeCell ref="B146:I147"/>
    <mergeCell ref="J146:N147"/>
    <mergeCell ref="T146:U146"/>
    <mergeCell ref="V146:X146"/>
    <mergeCell ref="AH146:AK146"/>
    <mergeCell ref="AN146:AR146"/>
    <mergeCell ref="T147:U147"/>
    <mergeCell ref="B144:I145"/>
    <mergeCell ref="J144:N145"/>
    <mergeCell ref="T144:U144"/>
    <mergeCell ref="V144:X144"/>
    <mergeCell ref="AH144:AK144"/>
    <mergeCell ref="AN144:AR144"/>
    <mergeCell ref="T145:U145"/>
    <mergeCell ref="V145:Y145"/>
    <mergeCell ref="Z145:AC145"/>
    <mergeCell ref="AD145:AG145"/>
    <mergeCell ref="AN142:AR142"/>
    <mergeCell ref="T143:U143"/>
    <mergeCell ref="V143:Y143"/>
    <mergeCell ref="Z143:AC143"/>
    <mergeCell ref="AD143:AG143"/>
    <mergeCell ref="AH143:AK143"/>
    <mergeCell ref="AN143:AR143"/>
    <mergeCell ref="Z141:AC141"/>
    <mergeCell ref="AD141:AG141"/>
    <mergeCell ref="AH141:AK141"/>
    <mergeCell ref="AN141:AR141"/>
    <mergeCell ref="BB138:BC138"/>
    <mergeCell ref="AN139:AS139"/>
    <mergeCell ref="B140:I141"/>
    <mergeCell ref="J140:N141"/>
    <mergeCell ref="T140:U140"/>
    <mergeCell ref="V140:X140"/>
    <mergeCell ref="AH140:AK140"/>
    <mergeCell ref="AN140:AR140"/>
    <mergeCell ref="T141:U141"/>
    <mergeCell ref="V141:Y141"/>
    <mergeCell ref="Z138:AC139"/>
    <mergeCell ref="AD138:AG139"/>
    <mergeCell ref="AH138:AK139"/>
    <mergeCell ref="AL138:AM139"/>
    <mergeCell ref="AN138:AS138"/>
    <mergeCell ref="B142:I143"/>
    <mergeCell ref="J142:N143"/>
    <mergeCell ref="T142:U142"/>
    <mergeCell ref="V142:X142"/>
    <mergeCell ref="AH142:AK142"/>
    <mergeCell ref="B137:I139"/>
    <mergeCell ref="J137:N139"/>
    <mergeCell ref="O137:U139"/>
    <mergeCell ref="AR133:AS135"/>
    <mergeCell ref="J134:J136"/>
    <mergeCell ref="K134:K136"/>
    <mergeCell ref="L134:L136"/>
    <mergeCell ref="M134:M136"/>
    <mergeCell ref="N134:N136"/>
    <mergeCell ref="O134:O136"/>
    <mergeCell ref="P134:P136"/>
    <mergeCell ref="Q134:Q136"/>
    <mergeCell ref="R134:R136"/>
    <mergeCell ref="B133:I136"/>
    <mergeCell ref="J133:K133"/>
    <mergeCell ref="M133:N133"/>
    <mergeCell ref="O133:T133"/>
    <mergeCell ref="U133:W133"/>
    <mergeCell ref="AL133:AM135"/>
    <mergeCell ref="AN133:AO135"/>
    <mergeCell ref="Y137:AH137"/>
    <mergeCell ref="AL137:AM137"/>
    <mergeCell ref="AN137:AS137"/>
    <mergeCell ref="V138:Y139"/>
    <mergeCell ref="S134:S136"/>
    <mergeCell ref="Z119:AC119"/>
    <mergeCell ref="AD119:AG119"/>
    <mergeCell ref="AH119:AK119"/>
    <mergeCell ref="AN119:AR119"/>
    <mergeCell ref="V120:Y120"/>
    <mergeCell ref="Z120:AC120"/>
    <mergeCell ref="AD120:AG120"/>
    <mergeCell ref="AH120:AK120"/>
    <mergeCell ref="AN120:AR120"/>
    <mergeCell ref="T134:T136"/>
    <mergeCell ref="U134:U136"/>
    <mergeCell ref="V134:V136"/>
    <mergeCell ref="W134:W136"/>
    <mergeCell ref="AP133:AQ135"/>
    <mergeCell ref="AH117:AK117"/>
    <mergeCell ref="AN117:AR117"/>
    <mergeCell ref="B118:E120"/>
    <mergeCell ref="F118:N120"/>
    <mergeCell ref="O118:U120"/>
    <mergeCell ref="V118:Y118"/>
    <mergeCell ref="AH118:AK118"/>
    <mergeCell ref="AN118:AR118"/>
    <mergeCell ref="V119:Y119"/>
    <mergeCell ref="B116:I117"/>
    <mergeCell ref="J116:N117"/>
    <mergeCell ref="T116:U116"/>
    <mergeCell ref="V116:X116"/>
    <mergeCell ref="AH116:AK116"/>
    <mergeCell ref="AN116:AR116"/>
    <mergeCell ref="T117:U117"/>
    <mergeCell ref="V117:Y117"/>
    <mergeCell ref="Z117:AC117"/>
    <mergeCell ref="AD117:AG117"/>
    <mergeCell ref="V115:Y115"/>
    <mergeCell ref="Z115:AC115"/>
    <mergeCell ref="AD115:AG115"/>
    <mergeCell ref="AH115:AK115"/>
    <mergeCell ref="AN115:AR115"/>
    <mergeCell ref="AH113:AK113"/>
    <mergeCell ref="AN113:AR113"/>
    <mergeCell ref="B114:I115"/>
    <mergeCell ref="J114:N115"/>
    <mergeCell ref="T114:U114"/>
    <mergeCell ref="V114:X114"/>
    <mergeCell ref="AH114:AK114"/>
    <mergeCell ref="AN114:AR114"/>
    <mergeCell ref="T115:U115"/>
    <mergeCell ref="B112:I113"/>
    <mergeCell ref="J112:N113"/>
    <mergeCell ref="T112:U112"/>
    <mergeCell ref="V112:X112"/>
    <mergeCell ref="AH112:AK112"/>
    <mergeCell ref="AN112:AR112"/>
    <mergeCell ref="T113:U113"/>
    <mergeCell ref="V113:Y113"/>
    <mergeCell ref="Z113:AC113"/>
    <mergeCell ref="AD113:AG113"/>
    <mergeCell ref="V111:Y111"/>
    <mergeCell ref="Z111:AC111"/>
    <mergeCell ref="AD111:AG111"/>
    <mergeCell ref="AH111:AK111"/>
    <mergeCell ref="AN111:AR111"/>
    <mergeCell ref="AH109:AK109"/>
    <mergeCell ref="AN109:AR109"/>
    <mergeCell ref="B110:I111"/>
    <mergeCell ref="J110:N111"/>
    <mergeCell ref="T110:U110"/>
    <mergeCell ref="V110:X110"/>
    <mergeCell ref="AH110:AK110"/>
    <mergeCell ref="AN110:AR110"/>
    <mergeCell ref="T111:U111"/>
    <mergeCell ref="B108:I109"/>
    <mergeCell ref="J108:N109"/>
    <mergeCell ref="T108:U108"/>
    <mergeCell ref="V108:X108"/>
    <mergeCell ref="AH108:AK108"/>
    <mergeCell ref="AN108:AR108"/>
    <mergeCell ref="T109:U109"/>
    <mergeCell ref="V109:Y109"/>
    <mergeCell ref="Z109:AC109"/>
    <mergeCell ref="AD109:AG109"/>
    <mergeCell ref="V107:Y107"/>
    <mergeCell ref="Z107:AC107"/>
    <mergeCell ref="AD107:AG107"/>
    <mergeCell ref="AH107:AK107"/>
    <mergeCell ref="AN107:AR107"/>
    <mergeCell ref="AH105:AK105"/>
    <mergeCell ref="AN105:AR105"/>
    <mergeCell ref="B106:I107"/>
    <mergeCell ref="J106:N107"/>
    <mergeCell ref="T106:U106"/>
    <mergeCell ref="V106:X106"/>
    <mergeCell ref="AH106:AK106"/>
    <mergeCell ref="AN106:AR106"/>
    <mergeCell ref="T107:U107"/>
    <mergeCell ref="B104:I105"/>
    <mergeCell ref="J104:N105"/>
    <mergeCell ref="T104:U104"/>
    <mergeCell ref="V104:X104"/>
    <mergeCell ref="AH104:AK104"/>
    <mergeCell ref="AN104:AR104"/>
    <mergeCell ref="T105:U105"/>
    <mergeCell ref="V105:Y105"/>
    <mergeCell ref="Z105:AC105"/>
    <mergeCell ref="AD105:AG105"/>
    <mergeCell ref="BB98:BC98"/>
    <mergeCell ref="AN99:AS99"/>
    <mergeCell ref="B100:I101"/>
    <mergeCell ref="J100:N101"/>
    <mergeCell ref="T100:U100"/>
    <mergeCell ref="V100:X100"/>
    <mergeCell ref="AH100:AK100"/>
    <mergeCell ref="AN100:AR100"/>
    <mergeCell ref="T101:U101"/>
    <mergeCell ref="V101:Y101"/>
    <mergeCell ref="Z101:AC101"/>
    <mergeCell ref="AD101:AG101"/>
    <mergeCell ref="AH101:AK101"/>
    <mergeCell ref="AN101:AR101"/>
    <mergeCell ref="Z98:AC99"/>
    <mergeCell ref="AD98:AG99"/>
    <mergeCell ref="AH98:AK99"/>
    <mergeCell ref="AL98:AM99"/>
    <mergeCell ref="AN98:AS98"/>
    <mergeCell ref="B97:I99"/>
    <mergeCell ref="J97:N99"/>
    <mergeCell ref="O97:U99"/>
    <mergeCell ref="V98:Y99"/>
    <mergeCell ref="Y97:AH97"/>
    <mergeCell ref="R94:R96"/>
    <mergeCell ref="B102:I103"/>
    <mergeCell ref="J102:N103"/>
    <mergeCell ref="T102:U102"/>
    <mergeCell ref="V102:X102"/>
    <mergeCell ref="AH102:AK102"/>
    <mergeCell ref="AN102:AR102"/>
    <mergeCell ref="T103:U103"/>
    <mergeCell ref="V103:Y103"/>
    <mergeCell ref="Z103:AC103"/>
    <mergeCell ref="AD103:AG103"/>
    <mergeCell ref="AH103:AK103"/>
    <mergeCell ref="AN103:AR103"/>
    <mergeCell ref="AL102:AM103"/>
    <mergeCell ref="Z80:AC80"/>
    <mergeCell ref="AD80:AG80"/>
    <mergeCell ref="AH80:AK80"/>
    <mergeCell ref="AN80:AR80"/>
    <mergeCell ref="B93:I96"/>
    <mergeCell ref="J93:K93"/>
    <mergeCell ref="M93:N93"/>
    <mergeCell ref="O93:T93"/>
    <mergeCell ref="U93:W93"/>
    <mergeCell ref="AL93:AM95"/>
    <mergeCell ref="AN93:AO95"/>
    <mergeCell ref="S94:S96"/>
    <mergeCell ref="T94:T96"/>
    <mergeCell ref="U94:U96"/>
    <mergeCell ref="V94:V96"/>
    <mergeCell ref="W94:W96"/>
    <mergeCell ref="J94:J96"/>
    <mergeCell ref="K94:K96"/>
    <mergeCell ref="L94:L96"/>
    <mergeCell ref="M94:M96"/>
    <mergeCell ref="N94:N96"/>
    <mergeCell ref="O94:O96"/>
    <mergeCell ref="P94:P96"/>
    <mergeCell ref="Q94:Q96"/>
    <mergeCell ref="AH77:AK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Z79:AC79"/>
    <mergeCell ref="AD79:AG79"/>
    <mergeCell ref="AH79:AK79"/>
    <mergeCell ref="AN79:AR79"/>
    <mergeCell ref="V80:Y80"/>
    <mergeCell ref="V75:Y75"/>
    <mergeCell ref="Z75:AC75"/>
    <mergeCell ref="AD75:AG75"/>
    <mergeCell ref="AH75:AK75"/>
    <mergeCell ref="AN75:AR75"/>
    <mergeCell ref="AH73:AK73"/>
    <mergeCell ref="AN73:AR73"/>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1:Y71"/>
    <mergeCell ref="Z71:AC71"/>
    <mergeCell ref="AD71:AG71"/>
    <mergeCell ref="AH71:AK71"/>
    <mergeCell ref="AN71:AR71"/>
    <mergeCell ref="AH69:AK69"/>
    <mergeCell ref="AN69:AR69"/>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67:Y67"/>
    <mergeCell ref="Z67:AC67"/>
    <mergeCell ref="AD67:AG67"/>
    <mergeCell ref="AH67:AK67"/>
    <mergeCell ref="AN67:AR67"/>
    <mergeCell ref="AL66:AM67"/>
    <mergeCell ref="AH65:AK65"/>
    <mergeCell ref="AN65:AR65"/>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AN62:AR62"/>
    <mergeCell ref="T63:U63"/>
    <mergeCell ref="V63:Y63"/>
    <mergeCell ref="Z63:AC63"/>
    <mergeCell ref="AD63:AG63"/>
    <mergeCell ref="AH63:AK63"/>
    <mergeCell ref="AN63:AR63"/>
    <mergeCell ref="Z61:AC61"/>
    <mergeCell ref="AD61:AG61"/>
    <mergeCell ref="AH61:AK61"/>
    <mergeCell ref="AN61:AR61"/>
    <mergeCell ref="BB58:BC58"/>
    <mergeCell ref="AN59:AS59"/>
    <mergeCell ref="B60:I61"/>
    <mergeCell ref="J60:N61"/>
    <mergeCell ref="T60:U60"/>
    <mergeCell ref="V60:X60"/>
    <mergeCell ref="AH60:AK60"/>
    <mergeCell ref="AN60:AR60"/>
    <mergeCell ref="T61:U61"/>
    <mergeCell ref="V61:Y61"/>
    <mergeCell ref="Z58:AC59"/>
    <mergeCell ref="AD58:AG59"/>
    <mergeCell ref="AH58:AK59"/>
    <mergeCell ref="AL58:AM59"/>
    <mergeCell ref="AN58:AS58"/>
    <mergeCell ref="B62:I63"/>
    <mergeCell ref="J62:N63"/>
    <mergeCell ref="T62:U62"/>
    <mergeCell ref="V62:X62"/>
    <mergeCell ref="AH62:AK62"/>
    <mergeCell ref="B57:I59"/>
    <mergeCell ref="J57:N59"/>
    <mergeCell ref="O57:U59"/>
    <mergeCell ref="AR53:AS55"/>
    <mergeCell ref="J54:J56"/>
    <mergeCell ref="K54:K56"/>
    <mergeCell ref="L54:L56"/>
    <mergeCell ref="M54:M56"/>
    <mergeCell ref="N54:N56"/>
    <mergeCell ref="O54:O56"/>
    <mergeCell ref="P54:P56"/>
    <mergeCell ref="Q54:Q56"/>
    <mergeCell ref="R54:R56"/>
    <mergeCell ref="B53:I56"/>
    <mergeCell ref="J53:K53"/>
    <mergeCell ref="M53:N53"/>
    <mergeCell ref="O53:T53"/>
    <mergeCell ref="U53:W53"/>
    <mergeCell ref="AL53:AM55"/>
    <mergeCell ref="Y57:AH57"/>
    <mergeCell ref="AL57:AM57"/>
    <mergeCell ref="AN57:AS57"/>
    <mergeCell ref="V58:Y59"/>
    <mergeCell ref="S54:S56"/>
    <mergeCell ref="AA36:AB39"/>
    <mergeCell ref="AC36:AH37"/>
    <mergeCell ref="AJ36:AN37"/>
    <mergeCell ref="AP36:AS37"/>
    <mergeCell ref="AC38:AH39"/>
    <mergeCell ref="AI38:AO39"/>
    <mergeCell ref="AP38:AS39"/>
    <mergeCell ref="AA32:AB32"/>
    <mergeCell ref="AC32:AS32"/>
    <mergeCell ref="X33:Z33"/>
    <mergeCell ref="AC33:AN33"/>
    <mergeCell ref="T54:T56"/>
    <mergeCell ref="U54:U56"/>
    <mergeCell ref="V54:V56"/>
    <mergeCell ref="W54:W56"/>
    <mergeCell ref="D34:G34"/>
    <mergeCell ref="AA34:AB34"/>
    <mergeCell ref="AC34:AN34"/>
    <mergeCell ref="D31:E31"/>
    <mergeCell ref="G31:H31"/>
    <mergeCell ref="J31:K31"/>
    <mergeCell ref="AJ31:AK31"/>
    <mergeCell ref="AM31:AN31"/>
    <mergeCell ref="AH27:AK27"/>
    <mergeCell ref="AN27:AR27"/>
    <mergeCell ref="V28:Y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D23:AG23"/>
    <mergeCell ref="AH23:AK23"/>
    <mergeCell ref="AN23:AR23"/>
    <mergeCell ref="B24:I25"/>
    <mergeCell ref="J24:N25"/>
    <mergeCell ref="T24:U24"/>
    <mergeCell ref="V24:X24"/>
    <mergeCell ref="AH24:AK24"/>
    <mergeCell ref="AN24:AR24"/>
    <mergeCell ref="B22:I23"/>
    <mergeCell ref="J22:N23"/>
    <mergeCell ref="T22:U22"/>
    <mergeCell ref="V22:X22"/>
    <mergeCell ref="AH22:AK22"/>
    <mergeCell ref="AN22:AR22"/>
    <mergeCell ref="T23:U23"/>
    <mergeCell ref="V23:Y23"/>
    <mergeCell ref="Z23:AC23"/>
    <mergeCell ref="T21:U21"/>
    <mergeCell ref="V21:Y21"/>
    <mergeCell ref="Z21:AC21"/>
    <mergeCell ref="AD21:AG21"/>
    <mergeCell ref="AH21:AK21"/>
    <mergeCell ref="AD19:AG19"/>
    <mergeCell ref="AH19:AK19"/>
    <mergeCell ref="AN19:AR19"/>
    <mergeCell ref="B20:I21"/>
    <mergeCell ref="J20:N21"/>
    <mergeCell ref="T20:U20"/>
    <mergeCell ref="V20:X20"/>
    <mergeCell ref="AH20:AK20"/>
    <mergeCell ref="AN20:AR20"/>
    <mergeCell ref="B18:I19"/>
    <mergeCell ref="J18:N19"/>
    <mergeCell ref="T18:U18"/>
    <mergeCell ref="V18:X18"/>
    <mergeCell ref="AH18:AK18"/>
    <mergeCell ref="AN18:AR18"/>
    <mergeCell ref="T19:U19"/>
    <mergeCell ref="V19:Y19"/>
    <mergeCell ref="Z19:AC19"/>
    <mergeCell ref="AL18:AM19"/>
    <mergeCell ref="B16:I17"/>
    <mergeCell ref="J16:N17"/>
    <mergeCell ref="T16:U16"/>
    <mergeCell ref="V16:X16"/>
    <mergeCell ref="AH16:AK16"/>
    <mergeCell ref="AN16:AR16"/>
    <mergeCell ref="B13:I15"/>
    <mergeCell ref="J13:N15"/>
    <mergeCell ref="O13:U15"/>
    <mergeCell ref="Y13:AH13"/>
    <mergeCell ref="AN13:AS13"/>
    <mergeCell ref="T17:U17"/>
    <mergeCell ref="V17:Y17"/>
    <mergeCell ref="Z17:AC17"/>
    <mergeCell ref="AD17:AG17"/>
    <mergeCell ref="AH17:AK17"/>
    <mergeCell ref="AL14:AM15"/>
    <mergeCell ref="AN14:AS14"/>
    <mergeCell ref="AN15:AS15"/>
    <mergeCell ref="AL16:AM17"/>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BB14:BC14"/>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s>
  <phoneticPr fontId="2"/>
  <conditionalFormatting sqref="V17:Y17 V19:Y19 V21:Y21 V23:Y23 V25:Y25">
    <cfRule type="expression" priority="6" stopIfTrue="1">
      <formula>V16="賃金で算定"</formula>
    </cfRule>
  </conditionalFormatting>
  <conditionalFormatting sqref="V61:Y61 V63:Y63 V65:Y65 V67:Y67 V69:Y69 V71:Y71 V73:Y73 V75:Y75 V77:Y77">
    <cfRule type="expression" priority="5" stopIfTrue="1">
      <formula>V60="賃金で算定"</formula>
    </cfRule>
  </conditionalFormatting>
  <conditionalFormatting sqref="V101:Y101 V103:Y103 V105:Y105 V107:Y107 V109:Y109 V111:Y111 V113:Y113 V115:Y115 V117:Y117">
    <cfRule type="expression" priority="2" stopIfTrue="1">
      <formula>V100="賃金で算定"</formula>
    </cfRule>
  </conditionalFormatting>
  <conditionalFormatting sqref="V141:Y141 V143:Y143 V145:Y145 V147:Y147 V149:Y149 V151:Y151 V153:Y153 V155:Y155 V157:Y157">
    <cfRule type="expression" priority="1" stopIfTrue="1">
      <formula>V140="賃金で算定"</formula>
    </cfRule>
  </conditionalFormatting>
  <dataValidations count="1">
    <dataValidation showInputMessage="1" showErrorMessage="1" sqref="V18:X18 V20:X20 V22:X22 V24:X24 V62:X62 V60:X60 V64:X64 V66:X66 V68:X68 V70:X70 V72:X72 V74:X74 V76:X76 V102:X102 V100:X100 V104:X104 V106:X106 V108:X108 V110:X110 V112:X112 V114:X114 V116:X116 V142:X142 V140:X140 V144:X144 V146:X146 V148:X148 V150:X150 V152:X152 V154:X154 V156:X156" xr:uid="{D6D71562-34CB-4C6B-92F7-6EECEFA379F4}"/>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3" manualBreakCount="3">
    <brk id="41" max="46" man="1"/>
    <brk id="81" max="46" man="1"/>
    <brk id="12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view="pageBreakPreview" topLeftCell="A86" zoomScaleNormal="100" zoomScaleSheetLayoutView="100" workbookViewId="0">
      <selection activeCell="D84" sqref="D84:F85"/>
    </sheetView>
  </sheetViews>
  <sheetFormatPr defaultColWidth="0" defaultRowHeight="0" customHeight="1" zeroHeight="1"/>
  <cols>
    <col min="1" max="58" width="1.75" style="202" customWidth="1"/>
    <col min="59" max="59" width="2.375" style="202" customWidth="1"/>
    <col min="60" max="61" width="1.75" style="202" customWidth="1"/>
    <col min="62" max="16384" width="9" style="202" hidden="1"/>
  </cols>
  <sheetData>
    <row r="1" spans="2:61" ht="9" customHeight="1"/>
    <row r="2" spans="2:61" ht="15" customHeight="1">
      <c r="B2" s="203" t="s">
        <v>96</v>
      </c>
    </row>
    <row r="3" spans="2:61" ht="11.1" customHeight="1">
      <c r="B3" s="203"/>
      <c r="N3" s="582" t="s">
        <v>97</v>
      </c>
      <c r="O3" s="582"/>
      <c r="P3" s="582"/>
      <c r="Q3" s="582"/>
      <c r="R3" s="582"/>
      <c r="S3" s="582"/>
      <c r="T3" s="582"/>
      <c r="U3" s="582"/>
      <c r="V3" s="582"/>
      <c r="AR3" s="204"/>
      <c r="AS3" s="204"/>
      <c r="AT3" s="204"/>
      <c r="AU3" s="204"/>
      <c r="AV3" s="204"/>
      <c r="AW3" s="204"/>
      <c r="AX3" s="840" t="s">
        <v>98</v>
      </c>
      <c r="AY3" s="841"/>
      <c r="AZ3" s="841"/>
      <c r="BA3" s="841"/>
      <c r="BB3" s="841"/>
      <c r="BC3" s="841"/>
      <c r="BD3" s="841"/>
      <c r="BE3" s="842"/>
    </row>
    <row r="4" spans="2:61" s="1" customFormat="1" ht="10.15" customHeight="1">
      <c r="C4" s="846" t="s">
        <v>164</v>
      </c>
      <c r="D4" s="846"/>
      <c r="E4" s="846"/>
      <c r="F4" s="846"/>
      <c r="G4" s="846"/>
      <c r="H4" s="846"/>
      <c r="I4" s="848" t="s">
        <v>99</v>
      </c>
      <c r="J4" s="848"/>
      <c r="K4" s="848"/>
      <c r="L4" s="848"/>
      <c r="M4" s="848"/>
      <c r="N4" s="848"/>
      <c r="O4" s="848"/>
      <c r="P4" s="848"/>
      <c r="Q4" s="848"/>
      <c r="R4" s="848"/>
      <c r="S4" s="848"/>
      <c r="T4" s="848"/>
      <c r="U4" s="848"/>
      <c r="V4" s="848"/>
      <c r="W4" s="848"/>
      <c r="X4" s="848"/>
      <c r="Y4" s="848"/>
      <c r="Z4" s="848"/>
      <c r="AA4" s="848"/>
      <c r="AB4" s="848"/>
      <c r="AC4" s="848"/>
      <c r="AD4" s="848"/>
      <c r="AE4" s="848"/>
      <c r="AF4" s="848"/>
      <c r="AG4" s="848"/>
      <c r="AH4" s="848"/>
      <c r="AI4" s="848"/>
      <c r="AR4" s="204"/>
      <c r="AS4" s="204"/>
      <c r="AT4" s="204"/>
      <c r="AU4" s="204"/>
      <c r="AV4" s="204"/>
      <c r="AW4" s="204"/>
      <c r="AX4" s="843"/>
      <c r="AY4" s="844"/>
      <c r="AZ4" s="844"/>
      <c r="BA4" s="844"/>
      <c r="BB4" s="844"/>
      <c r="BC4" s="844"/>
      <c r="BD4" s="844"/>
      <c r="BE4" s="845"/>
    </row>
    <row r="5" spans="2:61" s="1" customFormat="1" ht="10.15" customHeight="1">
      <c r="C5" s="847"/>
      <c r="D5" s="847"/>
      <c r="E5" s="847"/>
      <c r="F5" s="847"/>
      <c r="G5" s="847"/>
      <c r="H5" s="847"/>
      <c r="I5" s="849"/>
      <c r="J5" s="849"/>
      <c r="K5" s="849"/>
      <c r="L5" s="849"/>
      <c r="M5" s="849"/>
      <c r="N5" s="849"/>
      <c r="O5" s="849"/>
      <c r="P5" s="849"/>
      <c r="Q5" s="849"/>
      <c r="R5" s="849"/>
      <c r="S5" s="849"/>
      <c r="T5" s="849"/>
      <c r="U5" s="849"/>
      <c r="V5" s="849"/>
      <c r="W5" s="849"/>
      <c r="X5" s="849"/>
      <c r="Y5" s="849"/>
      <c r="Z5" s="849"/>
      <c r="AA5" s="849"/>
      <c r="AB5" s="849"/>
      <c r="AC5" s="849"/>
      <c r="AD5" s="849"/>
      <c r="AE5" s="849"/>
      <c r="AF5" s="849"/>
      <c r="AG5" s="849"/>
      <c r="AH5" s="849"/>
      <c r="AI5" s="849"/>
      <c r="AR5" s="204"/>
      <c r="AS5" s="204"/>
      <c r="AT5" s="204"/>
      <c r="AU5" s="204"/>
      <c r="AV5" s="204"/>
      <c r="AW5" s="204"/>
      <c r="AX5" s="204"/>
      <c r="AY5" s="204"/>
      <c r="AZ5" s="204"/>
      <c r="BA5" s="204"/>
      <c r="BB5" s="204"/>
      <c r="BD5" s="205"/>
      <c r="BE5" s="205"/>
    </row>
    <row r="6" spans="2:61" ht="4.9000000000000004" customHeight="1"/>
    <row r="7" spans="2:61" s="1" customFormat="1" ht="10.15" customHeight="1">
      <c r="B7" s="850" t="s">
        <v>9</v>
      </c>
      <c r="C7" s="277"/>
      <c r="D7" s="277"/>
      <c r="E7" s="277"/>
      <c r="F7" s="277"/>
      <c r="G7" s="277"/>
      <c r="H7" s="277"/>
      <c r="I7" s="277"/>
      <c r="J7" s="277"/>
      <c r="K7" s="277"/>
      <c r="L7" s="277"/>
      <c r="M7" s="852" t="s">
        <v>100</v>
      </c>
      <c r="N7" s="852"/>
      <c r="O7" s="852"/>
      <c r="P7" s="852"/>
      <c r="Q7" s="852" t="s">
        <v>11</v>
      </c>
      <c r="R7" s="852"/>
      <c r="S7" s="852" t="s">
        <v>101</v>
      </c>
      <c r="T7" s="852"/>
      <c r="U7" s="852"/>
      <c r="V7" s="852"/>
      <c r="W7" s="852" t="s">
        <v>102</v>
      </c>
      <c r="X7" s="852"/>
      <c r="Y7" s="852"/>
      <c r="Z7" s="852"/>
      <c r="AA7" s="852"/>
      <c r="AB7" s="852"/>
      <c r="AC7" s="852"/>
      <c r="AD7" s="852"/>
      <c r="AE7" s="852"/>
      <c r="AF7" s="852"/>
      <c r="AG7" s="852"/>
      <c r="AH7" s="852"/>
      <c r="AI7" s="877" t="s">
        <v>103</v>
      </c>
      <c r="AJ7" s="374"/>
      <c r="AK7" s="374"/>
      <c r="AL7" s="374"/>
      <c r="AM7" s="374"/>
      <c r="AN7" s="374"/>
      <c r="AR7" s="853" t="s">
        <v>104</v>
      </c>
      <c r="AS7" s="854"/>
      <c r="AT7" s="854"/>
      <c r="AU7" s="854"/>
      <c r="AV7" s="854"/>
      <c r="AW7" s="854"/>
      <c r="AX7" s="854"/>
      <c r="AY7" s="854"/>
      <c r="AZ7" s="854"/>
      <c r="BA7" s="857"/>
      <c r="BB7" s="858"/>
      <c r="BC7" s="854" t="s">
        <v>105</v>
      </c>
      <c r="BD7" s="854"/>
      <c r="BE7" s="860"/>
    </row>
    <row r="8" spans="2:61" s="1" customFormat="1" ht="10.15" customHeight="1">
      <c r="B8" s="591"/>
      <c r="C8" s="282"/>
      <c r="D8" s="282"/>
      <c r="E8" s="282"/>
      <c r="F8" s="282"/>
      <c r="G8" s="282"/>
      <c r="H8" s="282"/>
      <c r="I8" s="282"/>
      <c r="J8" s="282"/>
      <c r="K8" s="282"/>
      <c r="L8" s="282"/>
      <c r="M8" s="873" t="s">
        <v>156</v>
      </c>
      <c r="N8" s="874"/>
      <c r="O8" s="873" t="s">
        <v>157</v>
      </c>
      <c r="P8" s="874"/>
      <c r="Q8" s="873" t="s">
        <v>158</v>
      </c>
      <c r="R8" s="874"/>
      <c r="S8" s="873" t="s">
        <v>159</v>
      </c>
      <c r="T8" s="874"/>
      <c r="U8" s="873" t="s">
        <v>160</v>
      </c>
      <c r="V8" s="874"/>
      <c r="W8" s="873" t="s">
        <v>161</v>
      </c>
      <c r="X8" s="874"/>
      <c r="Y8" s="873" t="s">
        <v>157</v>
      </c>
      <c r="Z8" s="874"/>
      <c r="AA8" s="873" t="s">
        <v>158</v>
      </c>
      <c r="AB8" s="874"/>
      <c r="AC8" s="873" t="s">
        <v>159</v>
      </c>
      <c r="AD8" s="874"/>
      <c r="AE8" s="873" t="s">
        <v>158</v>
      </c>
      <c r="AF8" s="874"/>
      <c r="AG8" s="873" t="s">
        <v>162</v>
      </c>
      <c r="AH8" s="874"/>
      <c r="AI8" s="873"/>
      <c r="AJ8" s="874"/>
      <c r="AK8" s="873"/>
      <c r="AL8" s="874"/>
      <c r="AM8" s="873"/>
      <c r="AN8" s="878"/>
      <c r="AR8" s="855"/>
      <c r="AS8" s="856"/>
      <c r="AT8" s="856"/>
      <c r="AU8" s="856"/>
      <c r="AV8" s="856"/>
      <c r="AW8" s="856"/>
      <c r="AX8" s="856"/>
      <c r="AY8" s="856"/>
      <c r="AZ8" s="856"/>
      <c r="BA8" s="859"/>
      <c r="BB8" s="859"/>
      <c r="BC8" s="856"/>
      <c r="BD8" s="856"/>
      <c r="BE8" s="861"/>
    </row>
    <row r="9" spans="2:61" s="1" customFormat="1" ht="10.15" customHeight="1">
      <c r="B9" s="591"/>
      <c r="C9" s="282"/>
      <c r="D9" s="282"/>
      <c r="E9" s="282"/>
      <c r="F9" s="282"/>
      <c r="G9" s="282"/>
      <c r="H9" s="282"/>
      <c r="I9" s="282"/>
      <c r="J9" s="282"/>
      <c r="K9" s="282"/>
      <c r="L9" s="282"/>
      <c r="M9" s="875"/>
      <c r="N9" s="876"/>
      <c r="O9" s="875"/>
      <c r="P9" s="876"/>
      <c r="Q9" s="875"/>
      <c r="R9" s="876"/>
      <c r="S9" s="875"/>
      <c r="T9" s="876"/>
      <c r="U9" s="875"/>
      <c r="V9" s="876"/>
      <c r="W9" s="875"/>
      <c r="X9" s="876"/>
      <c r="Y9" s="875"/>
      <c r="Z9" s="876"/>
      <c r="AA9" s="875"/>
      <c r="AB9" s="876"/>
      <c r="AC9" s="875"/>
      <c r="AD9" s="876"/>
      <c r="AE9" s="875"/>
      <c r="AF9" s="876"/>
      <c r="AG9" s="875"/>
      <c r="AH9" s="876"/>
      <c r="AI9" s="875"/>
      <c r="AJ9" s="876"/>
      <c r="AK9" s="875"/>
      <c r="AL9" s="876"/>
      <c r="AM9" s="875"/>
      <c r="AN9" s="879"/>
    </row>
    <row r="10" spans="2:61" s="2" customFormat="1" ht="12" customHeight="1">
      <c r="B10" s="812" t="s">
        <v>106</v>
      </c>
      <c r="C10" s="813"/>
      <c r="D10" s="816" t="s">
        <v>107</v>
      </c>
      <c r="E10" s="817"/>
      <c r="F10" s="817"/>
      <c r="G10" s="817"/>
      <c r="H10" s="817"/>
      <c r="I10" s="817"/>
      <c r="J10" s="817"/>
      <c r="K10" s="817"/>
      <c r="L10" s="818"/>
      <c r="M10" s="822" t="s">
        <v>108</v>
      </c>
      <c r="N10" s="797"/>
      <c r="O10" s="797"/>
      <c r="P10" s="797"/>
      <c r="Q10" s="797"/>
      <c r="R10" s="797"/>
      <c r="S10" s="823"/>
      <c r="T10" s="796" t="s">
        <v>109</v>
      </c>
      <c r="U10" s="797"/>
      <c r="V10" s="797"/>
      <c r="W10" s="797"/>
      <c r="X10" s="797"/>
      <c r="Y10" s="797"/>
      <c r="Z10" s="797"/>
      <c r="AA10" s="797"/>
      <c r="AB10" s="797"/>
      <c r="AC10" s="826"/>
      <c r="AD10" s="829" t="s">
        <v>110</v>
      </c>
      <c r="AE10" s="830"/>
      <c r="AF10" s="796" t="s">
        <v>34</v>
      </c>
      <c r="AG10" s="797"/>
      <c r="AH10" s="797"/>
      <c r="AI10" s="797"/>
      <c r="AJ10" s="797"/>
      <c r="AK10" s="797"/>
      <c r="AL10" s="797"/>
      <c r="AM10" s="797"/>
      <c r="AN10" s="797"/>
      <c r="AO10" s="826"/>
      <c r="AP10" s="793" t="s">
        <v>111</v>
      </c>
      <c r="AQ10" s="794"/>
      <c r="AR10" s="794"/>
      <c r="AS10" s="794"/>
      <c r="AT10" s="794"/>
      <c r="AU10" s="795"/>
      <c r="AV10" s="796" t="s">
        <v>112</v>
      </c>
      <c r="AW10" s="797"/>
      <c r="AX10" s="797"/>
      <c r="AY10" s="797"/>
      <c r="AZ10" s="797"/>
      <c r="BA10" s="797"/>
      <c r="BB10" s="797"/>
      <c r="BC10" s="797"/>
      <c r="BD10" s="797"/>
      <c r="BE10" s="798"/>
    </row>
    <row r="11" spans="2:61" s="2" customFormat="1" ht="12" customHeight="1">
      <c r="B11" s="814"/>
      <c r="C11" s="815"/>
      <c r="D11" s="819"/>
      <c r="E11" s="820"/>
      <c r="F11" s="820"/>
      <c r="G11" s="820"/>
      <c r="H11" s="820"/>
      <c r="I11" s="820"/>
      <c r="J11" s="820"/>
      <c r="K11" s="820"/>
      <c r="L11" s="821"/>
      <c r="M11" s="824"/>
      <c r="N11" s="800"/>
      <c r="O11" s="800"/>
      <c r="P11" s="800"/>
      <c r="Q11" s="800"/>
      <c r="R11" s="800"/>
      <c r="S11" s="825"/>
      <c r="T11" s="827"/>
      <c r="U11" s="800"/>
      <c r="V11" s="800"/>
      <c r="W11" s="800"/>
      <c r="X11" s="800"/>
      <c r="Y11" s="800"/>
      <c r="Z11" s="800"/>
      <c r="AA11" s="800"/>
      <c r="AB11" s="800"/>
      <c r="AC11" s="828"/>
      <c r="AD11" s="831"/>
      <c r="AE11" s="832"/>
      <c r="AF11" s="827"/>
      <c r="AG11" s="800"/>
      <c r="AH11" s="800"/>
      <c r="AI11" s="800"/>
      <c r="AJ11" s="800"/>
      <c r="AK11" s="800"/>
      <c r="AL11" s="800"/>
      <c r="AM11" s="800"/>
      <c r="AN11" s="800"/>
      <c r="AO11" s="828"/>
      <c r="AP11" s="802" t="s">
        <v>113</v>
      </c>
      <c r="AQ11" s="803"/>
      <c r="AR11" s="804"/>
      <c r="AS11" s="805" t="s">
        <v>114</v>
      </c>
      <c r="AT11" s="803"/>
      <c r="AU11" s="806"/>
      <c r="AV11" s="799"/>
      <c r="AW11" s="800"/>
      <c r="AX11" s="800"/>
      <c r="AY11" s="800"/>
      <c r="AZ11" s="800"/>
      <c r="BA11" s="800"/>
      <c r="BB11" s="800"/>
      <c r="BC11" s="800"/>
      <c r="BD11" s="800"/>
      <c r="BE11" s="801"/>
    </row>
    <row r="12" spans="2:61" ht="10.5" customHeight="1">
      <c r="B12" s="590">
        <v>31</v>
      </c>
      <c r="C12" s="310"/>
      <c r="D12" s="760" t="s">
        <v>115</v>
      </c>
      <c r="E12" s="761"/>
      <c r="F12" s="761"/>
      <c r="G12" s="761"/>
      <c r="H12" s="761"/>
      <c r="I12" s="761"/>
      <c r="J12" s="761"/>
      <c r="K12" s="761"/>
      <c r="L12" s="762"/>
      <c r="M12" s="603" t="s">
        <v>116</v>
      </c>
      <c r="N12" s="604"/>
      <c r="O12" s="604"/>
      <c r="P12" s="604"/>
      <c r="Q12" s="604"/>
      <c r="R12" s="604"/>
      <c r="S12" s="605"/>
      <c r="T12" s="580"/>
      <c r="U12" s="581"/>
      <c r="V12" s="581"/>
      <c r="W12" s="581"/>
      <c r="X12" s="581"/>
      <c r="Y12" s="581"/>
      <c r="Z12" s="581"/>
      <c r="AA12" s="581"/>
      <c r="AB12" s="581"/>
      <c r="AC12" s="756" t="s">
        <v>63</v>
      </c>
      <c r="AD12" s="304">
        <v>18</v>
      </c>
      <c r="AE12" s="746"/>
      <c r="AF12" s="810"/>
      <c r="AG12" s="716">
        <f>ROUNDDOWN(T13*18%,-3)</f>
        <v>0</v>
      </c>
      <c r="AH12" s="717"/>
      <c r="AI12" s="717"/>
      <c r="AJ12" s="717"/>
      <c r="AK12" s="717"/>
      <c r="AL12" s="717"/>
      <c r="AM12" s="718"/>
      <c r="AN12" s="750" t="s">
        <v>117</v>
      </c>
      <c r="AO12" s="751"/>
      <c r="AP12" s="790" t="s">
        <v>118</v>
      </c>
      <c r="AQ12" s="791"/>
      <c r="AR12" s="792"/>
      <c r="AS12" s="790" t="s">
        <v>118</v>
      </c>
      <c r="AT12" s="791"/>
      <c r="AU12" s="792"/>
      <c r="AV12" s="672">
        <f>ROUNDDOWN(AG12*AP13,-3)</f>
        <v>0</v>
      </c>
      <c r="AW12" s="673"/>
      <c r="AX12" s="673"/>
      <c r="AY12" s="673"/>
      <c r="AZ12" s="673"/>
      <c r="BA12" s="673"/>
      <c r="BB12" s="673"/>
      <c r="BC12" s="673"/>
      <c r="BD12" s="674"/>
      <c r="BE12" s="754" t="s">
        <v>63</v>
      </c>
    </row>
    <row r="13" spans="2:61" ht="10.5" customHeight="1">
      <c r="B13" s="591"/>
      <c r="C13" s="341"/>
      <c r="D13" s="763"/>
      <c r="E13" s="764"/>
      <c r="F13" s="764"/>
      <c r="G13" s="764"/>
      <c r="H13" s="764"/>
      <c r="I13" s="764"/>
      <c r="J13" s="764"/>
      <c r="K13" s="764"/>
      <c r="L13" s="765"/>
      <c r="M13" s="606"/>
      <c r="N13" s="607"/>
      <c r="O13" s="607"/>
      <c r="P13" s="607"/>
      <c r="Q13" s="607"/>
      <c r="R13" s="607"/>
      <c r="S13" s="608"/>
      <c r="T13" s="578"/>
      <c r="U13" s="579"/>
      <c r="V13" s="579"/>
      <c r="W13" s="579"/>
      <c r="X13" s="579"/>
      <c r="Y13" s="579"/>
      <c r="Z13" s="579"/>
      <c r="AA13" s="579"/>
      <c r="AB13" s="579"/>
      <c r="AC13" s="757"/>
      <c r="AD13" s="747"/>
      <c r="AE13" s="749"/>
      <c r="AF13" s="811"/>
      <c r="AG13" s="719"/>
      <c r="AH13" s="720"/>
      <c r="AI13" s="720"/>
      <c r="AJ13" s="720"/>
      <c r="AK13" s="720"/>
      <c r="AL13" s="720"/>
      <c r="AM13" s="721"/>
      <c r="AN13" s="752"/>
      <c r="AO13" s="753"/>
      <c r="AP13" s="738">
        <v>89</v>
      </c>
      <c r="AQ13" s="748"/>
      <c r="AR13" s="749"/>
      <c r="AS13" s="807"/>
      <c r="AT13" s="808"/>
      <c r="AU13" s="809"/>
      <c r="AV13" s="675"/>
      <c r="AW13" s="676"/>
      <c r="AX13" s="676"/>
      <c r="AY13" s="676"/>
      <c r="AZ13" s="676"/>
      <c r="BA13" s="676"/>
      <c r="BB13" s="676"/>
      <c r="BC13" s="676"/>
      <c r="BD13" s="677"/>
      <c r="BE13" s="755"/>
      <c r="BF13" s="207"/>
      <c r="BG13" s="207"/>
      <c r="BH13" s="207"/>
      <c r="BI13" s="208" t="s">
        <v>119</v>
      </c>
    </row>
    <row r="14" spans="2:61" ht="10.5" customHeight="1">
      <c r="B14" s="591"/>
      <c r="C14" s="341"/>
      <c r="D14" s="763"/>
      <c r="E14" s="764"/>
      <c r="F14" s="764"/>
      <c r="G14" s="764"/>
      <c r="H14" s="764"/>
      <c r="I14" s="764"/>
      <c r="J14" s="764"/>
      <c r="K14" s="764"/>
      <c r="L14" s="765"/>
      <c r="M14" s="584" t="s">
        <v>120</v>
      </c>
      <c r="N14" s="585"/>
      <c r="O14" s="585"/>
      <c r="P14" s="585"/>
      <c r="Q14" s="585"/>
      <c r="R14" s="585"/>
      <c r="S14" s="586"/>
      <c r="T14" s="580"/>
      <c r="U14" s="581"/>
      <c r="V14" s="581"/>
      <c r="W14" s="581"/>
      <c r="X14" s="581"/>
      <c r="Y14" s="581"/>
      <c r="Z14" s="581"/>
      <c r="AA14" s="581"/>
      <c r="AB14" s="581"/>
      <c r="AC14" s="209"/>
      <c r="AD14" s="304">
        <v>19</v>
      </c>
      <c r="AE14" s="746"/>
      <c r="AF14" s="714"/>
      <c r="AG14" s="716">
        <f>ROUNDDOWN(T15*19%,-3)</f>
        <v>0</v>
      </c>
      <c r="AH14" s="717"/>
      <c r="AI14" s="717"/>
      <c r="AJ14" s="717"/>
      <c r="AK14" s="717"/>
      <c r="AL14" s="717"/>
      <c r="AM14" s="718"/>
      <c r="AN14" s="210"/>
      <c r="AO14" s="209"/>
      <c r="AP14" s="343">
        <v>79</v>
      </c>
      <c r="AQ14" s="282"/>
      <c r="AR14" s="341"/>
      <c r="AS14" s="728"/>
      <c r="AT14" s="729"/>
      <c r="AU14" s="730"/>
      <c r="AV14" s="672">
        <f>ROUNDDOWN(AG14*AP14,-3)</f>
        <v>0</v>
      </c>
      <c r="AW14" s="673"/>
      <c r="AX14" s="673"/>
      <c r="AY14" s="673"/>
      <c r="AZ14" s="673"/>
      <c r="BA14" s="673"/>
      <c r="BB14" s="673"/>
      <c r="BC14" s="673"/>
      <c r="BD14" s="674"/>
      <c r="BE14" s="758"/>
      <c r="BF14" s="207"/>
      <c r="BG14" s="207"/>
      <c r="BH14" s="207"/>
      <c r="BI14" s="208"/>
    </row>
    <row r="15" spans="2:61" ht="10.5" customHeight="1">
      <c r="B15" s="591"/>
      <c r="C15" s="341"/>
      <c r="D15" s="763"/>
      <c r="E15" s="764"/>
      <c r="F15" s="764"/>
      <c r="G15" s="764"/>
      <c r="H15" s="764"/>
      <c r="I15" s="764"/>
      <c r="J15" s="764"/>
      <c r="K15" s="764"/>
      <c r="L15" s="765"/>
      <c r="M15" s="587"/>
      <c r="N15" s="588"/>
      <c r="O15" s="588"/>
      <c r="P15" s="588"/>
      <c r="Q15" s="588"/>
      <c r="R15" s="588"/>
      <c r="S15" s="589"/>
      <c r="T15" s="578"/>
      <c r="U15" s="579"/>
      <c r="V15" s="579"/>
      <c r="W15" s="579"/>
      <c r="X15" s="579"/>
      <c r="Y15" s="579"/>
      <c r="Z15" s="579"/>
      <c r="AA15" s="579"/>
      <c r="AB15" s="579"/>
      <c r="AC15" s="211"/>
      <c r="AD15" s="747"/>
      <c r="AE15" s="749"/>
      <c r="AF15" s="715"/>
      <c r="AG15" s="719"/>
      <c r="AH15" s="720"/>
      <c r="AI15" s="720"/>
      <c r="AJ15" s="720"/>
      <c r="AK15" s="720"/>
      <c r="AL15" s="720"/>
      <c r="AM15" s="721"/>
      <c r="AN15" s="741"/>
      <c r="AO15" s="741"/>
      <c r="AP15" s="738"/>
      <c r="AQ15" s="744"/>
      <c r="AR15" s="593"/>
      <c r="AS15" s="731"/>
      <c r="AT15" s="732"/>
      <c r="AU15" s="733"/>
      <c r="AV15" s="675"/>
      <c r="AW15" s="676"/>
      <c r="AX15" s="676"/>
      <c r="AY15" s="676"/>
      <c r="AZ15" s="676"/>
      <c r="BA15" s="676"/>
      <c r="BB15" s="676"/>
      <c r="BC15" s="676"/>
      <c r="BD15" s="677"/>
      <c r="BE15" s="759"/>
      <c r="BF15" s="212">
        <v>4</v>
      </c>
      <c r="BG15" s="212">
        <v>3</v>
      </c>
      <c r="BH15" s="212">
        <v>2</v>
      </c>
      <c r="BI15" s="212">
        <v>1</v>
      </c>
    </row>
    <row r="16" spans="2:61" ht="10.5" customHeight="1">
      <c r="B16" s="591"/>
      <c r="C16" s="341"/>
      <c r="D16" s="763"/>
      <c r="E16" s="764"/>
      <c r="F16" s="764"/>
      <c r="G16" s="764"/>
      <c r="H16" s="764"/>
      <c r="I16" s="764"/>
      <c r="J16" s="764"/>
      <c r="K16" s="764"/>
      <c r="L16" s="765"/>
      <c r="M16" s="584" t="s">
        <v>121</v>
      </c>
      <c r="N16" s="585"/>
      <c r="O16" s="585"/>
      <c r="P16" s="585"/>
      <c r="Q16" s="585"/>
      <c r="R16" s="585"/>
      <c r="S16" s="586"/>
      <c r="T16" s="580"/>
      <c r="U16" s="581"/>
      <c r="V16" s="581"/>
      <c r="W16" s="581"/>
      <c r="X16" s="581"/>
      <c r="Y16" s="581"/>
      <c r="Z16" s="581"/>
      <c r="AA16" s="581"/>
      <c r="AB16" s="581"/>
      <c r="AD16" s="304"/>
      <c r="AE16" s="310"/>
      <c r="AF16" s="714"/>
      <c r="AG16" s="716">
        <f>ROUNDDOWN(T17*AD16%,-3)</f>
        <v>0</v>
      </c>
      <c r="AH16" s="717"/>
      <c r="AI16" s="717"/>
      <c r="AJ16" s="717"/>
      <c r="AK16" s="717"/>
      <c r="AL16" s="717"/>
      <c r="AM16" s="718"/>
      <c r="AN16" s="213"/>
      <c r="AO16" s="213"/>
      <c r="AP16" s="783"/>
      <c r="AQ16" s="784"/>
      <c r="AR16" s="785"/>
      <c r="AS16" s="728"/>
      <c r="AT16" s="729"/>
      <c r="AU16" s="730"/>
      <c r="AV16" s="672">
        <f>ROUNDDOWN(AG16*AP16,-3)</f>
        <v>0</v>
      </c>
      <c r="AW16" s="673"/>
      <c r="AX16" s="673"/>
      <c r="AY16" s="673"/>
      <c r="AZ16" s="673"/>
      <c r="BA16" s="673"/>
      <c r="BB16" s="673"/>
      <c r="BC16" s="673"/>
      <c r="BD16" s="674"/>
      <c r="BE16" s="91"/>
      <c r="BF16" s="212"/>
      <c r="BG16" s="212"/>
      <c r="BH16" s="212"/>
      <c r="BI16" s="212"/>
    </row>
    <row r="17" spans="2:61" ht="10.5" customHeight="1">
      <c r="B17" s="591"/>
      <c r="C17" s="341"/>
      <c r="D17" s="763"/>
      <c r="E17" s="764"/>
      <c r="F17" s="764"/>
      <c r="G17" s="764"/>
      <c r="H17" s="764"/>
      <c r="I17" s="764"/>
      <c r="J17" s="764"/>
      <c r="K17" s="764"/>
      <c r="L17" s="765"/>
      <c r="M17" s="587"/>
      <c r="N17" s="588"/>
      <c r="O17" s="588"/>
      <c r="P17" s="588"/>
      <c r="Q17" s="588"/>
      <c r="R17" s="588"/>
      <c r="S17" s="589"/>
      <c r="T17" s="578"/>
      <c r="U17" s="579"/>
      <c r="V17" s="579"/>
      <c r="W17" s="579"/>
      <c r="X17" s="579"/>
      <c r="Y17" s="579"/>
      <c r="Z17" s="579"/>
      <c r="AA17" s="579"/>
      <c r="AB17" s="579"/>
      <c r="AC17" s="214"/>
      <c r="AD17" s="738"/>
      <c r="AE17" s="593"/>
      <c r="AF17" s="715"/>
      <c r="AG17" s="719"/>
      <c r="AH17" s="720"/>
      <c r="AI17" s="720"/>
      <c r="AJ17" s="720"/>
      <c r="AK17" s="720"/>
      <c r="AL17" s="720"/>
      <c r="AM17" s="721"/>
      <c r="AN17" s="734"/>
      <c r="AO17" s="735"/>
      <c r="AP17" s="786"/>
      <c r="AQ17" s="787"/>
      <c r="AR17" s="788"/>
      <c r="AS17" s="731"/>
      <c r="AT17" s="732"/>
      <c r="AU17" s="733"/>
      <c r="AV17" s="675"/>
      <c r="AW17" s="676"/>
      <c r="AX17" s="676"/>
      <c r="AY17" s="676"/>
      <c r="AZ17" s="676"/>
      <c r="BA17" s="676"/>
      <c r="BB17" s="676"/>
      <c r="BC17" s="676"/>
      <c r="BD17" s="677"/>
      <c r="BE17" s="28"/>
      <c r="BF17" s="789" t="s">
        <v>122</v>
      </c>
      <c r="BG17" s="781" t="s">
        <v>123</v>
      </c>
      <c r="BH17" s="781" t="s">
        <v>124</v>
      </c>
      <c r="BI17" s="782" t="s">
        <v>125</v>
      </c>
    </row>
    <row r="18" spans="2:61" ht="10.5" customHeight="1">
      <c r="B18" s="206"/>
      <c r="C18" s="200"/>
      <c r="D18" s="763"/>
      <c r="E18" s="764"/>
      <c r="F18" s="764"/>
      <c r="G18" s="764"/>
      <c r="H18" s="764"/>
      <c r="I18" s="764"/>
      <c r="J18" s="764"/>
      <c r="K18" s="764"/>
      <c r="L18" s="765"/>
      <c r="M18" s="584" t="s">
        <v>126</v>
      </c>
      <c r="N18" s="585"/>
      <c r="O18" s="585"/>
      <c r="P18" s="585"/>
      <c r="Q18" s="585"/>
      <c r="R18" s="585"/>
      <c r="S18" s="586"/>
      <c r="T18" s="580"/>
      <c r="U18" s="581"/>
      <c r="V18" s="581"/>
      <c r="W18" s="581"/>
      <c r="X18" s="581"/>
      <c r="Y18" s="581"/>
      <c r="Z18" s="581"/>
      <c r="AA18" s="581"/>
      <c r="AB18" s="581"/>
      <c r="AD18" s="304">
        <v>19</v>
      </c>
      <c r="AE18" s="310"/>
      <c r="AF18" s="215"/>
      <c r="AG18" s="870">
        <f>ROUNDDOWN(T19*19%,-3)</f>
        <v>0</v>
      </c>
      <c r="AH18" s="870"/>
      <c r="AI18" s="870"/>
      <c r="AJ18" s="870"/>
      <c r="AK18" s="870"/>
      <c r="AL18" s="870"/>
      <c r="AM18" s="870"/>
      <c r="AN18" s="739"/>
      <c r="AO18" s="740"/>
      <c r="AP18" s="304">
        <v>34</v>
      </c>
      <c r="AQ18" s="743"/>
      <c r="AR18" s="310"/>
      <c r="AS18" s="728"/>
      <c r="AT18" s="729"/>
      <c r="AU18" s="730"/>
      <c r="AV18" s="672">
        <f>ROUNDDOWN(AG18*AP18,-3)</f>
        <v>0</v>
      </c>
      <c r="AW18" s="673"/>
      <c r="AX18" s="673"/>
      <c r="AY18" s="673"/>
      <c r="AZ18" s="673"/>
      <c r="BA18" s="673"/>
      <c r="BB18" s="673"/>
      <c r="BC18" s="673"/>
      <c r="BD18" s="674"/>
      <c r="BE18" s="216"/>
      <c r="BF18" s="789"/>
      <c r="BG18" s="781"/>
      <c r="BH18" s="781"/>
      <c r="BI18" s="782"/>
    </row>
    <row r="19" spans="2:61" ht="10.5" customHeight="1">
      <c r="B19" s="206"/>
      <c r="C19" s="200"/>
      <c r="D19" s="766"/>
      <c r="E19" s="767"/>
      <c r="F19" s="767"/>
      <c r="G19" s="767"/>
      <c r="H19" s="767"/>
      <c r="I19" s="767"/>
      <c r="J19" s="767"/>
      <c r="K19" s="767"/>
      <c r="L19" s="768"/>
      <c r="M19" s="587"/>
      <c r="N19" s="588"/>
      <c r="O19" s="588"/>
      <c r="P19" s="588"/>
      <c r="Q19" s="588"/>
      <c r="R19" s="588"/>
      <c r="S19" s="589"/>
      <c r="T19" s="578"/>
      <c r="U19" s="579"/>
      <c r="V19" s="579"/>
      <c r="W19" s="579"/>
      <c r="X19" s="579"/>
      <c r="Y19" s="579"/>
      <c r="Z19" s="579"/>
      <c r="AA19" s="579"/>
      <c r="AB19" s="579"/>
      <c r="AD19" s="738"/>
      <c r="AE19" s="593"/>
      <c r="AF19" s="215"/>
      <c r="AG19" s="872"/>
      <c r="AH19" s="872"/>
      <c r="AI19" s="872"/>
      <c r="AJ19" s="872"/>
      <c r="AK19" s="872"/>
      <c r="AL19" s="872"/>
      <c r="AM19" s="872"/>
      <c r="AN19" s="741"/>
      <c r="AO19" s="742"/>
      <c r="AP19" s="738"/>
      <c r="AQ19" s="744"/>
      <c r="AR19" s="593"/>
      <c r="AS19" s="731"/>
      <c r="AT19" s="732"/>
      <c r="AU19" s="733"/>
      <c r="AV19" s="675"/>
      <c r="AW19" s="676"/>
      <c r="AX19" s="676"/>
      <c r="AY19" s="676"/>
      <c r="AZ19" s="676"/>
      <c r="BA19" s="676"/>
      <c r="BB19" s="676"/>
      <c r="BC19" s="676"/>
      <c r="BD19" s="677"/>
      <c r="BE19" s="216"/>
      <c r="BF19" s="789"/>
      <c r="BG19" s="781"/>
      <c r="BH19" s="781"/>
      <c r="BI19" s="782"/>
    </row>
    <row r="20" spans="2:61" ht="10.5" customHeight="1">
      <c r="B20" s="590">
        <v>32</v>
      </c>
      <c r="C20" s="310"/>
      <c r="D20" s="594" t="s">
        <v>127</v>
      </c>
      <c r="E20" s="595"/>
      <c r="F20" s="595"/>
      <c r="G20" s="595"/>
      <c r="H20" s="595"/>
      <c r="I20" s="595"/>
      <c r="J20" s="595"/>
      <c r="K20" s="595"/>
      <c r="L20" s="596"/>
      <c r="M20" s="603" t="s">
        <v>116</v>
      </c>
      <c r="N20" s="604"/>
      <c r="O20" s="604"/>
      <c r="P20" s="604"/>
      <c r="Q20" s="604"/>
      <c r="R20" s="604"/>
      <c r="S20" s="605"/>
      <c r="T20" s="580"/>
      <c r="U20" s="581"/>
      <c r="V20" s="581"/>
      <c r="W20" s="581"/>
      <c r="X20" s="581"/>
      <c r="Y20" s="581"/>
      <c r="Z20" s="581"/>
      <c r="AA20" s="581"/>
      <c r="AB20" s="581"/>
      <c r="AC20" s="756"/>
      <c r="AD20" s="304">
        <v>20</v>
      </c>
      <c r="AE20" s="310"/>
      <c r="AF20" s="714"/>
      <c r="AG20" s="716">
        <f>ROUNDDOWN(T21*AD20%,-3)</f>
        <v>0</v>
      </c>
      <c r="AH20" s="717"/>
      <c r="AI20" s="717"/>
      <c r="AJ20" s="717"/>
      <c r="AK20" s="717"/>
      <c r="AL20" s="717"/>
      <c r="AM20" s="718"/>
      <c r="AN20" s="750"/>
      <c r="AO20" s="751"/>
      <c r="AP20" s="343">
        <v>16</v>
      </c>
      <c r="AQ20" s="282"/>
      <c r="AR20" s="341"/>
      <c r="AS20" s="728"/>
      <c r="AT20" s="729"/>
      <c r="AU20" s="730"/>
      <c r="AV20" s="672">
        <f>ROUNDDOWN(AG20*AP20,-3)</f>
        <v>0</v>
      </c>
      <c r="AW20" s="673"/>
      <c r="AX20" s="673"/>
      <c r="AY20" s="673"/>
      <c r="AZ20" s="673"/>
      <c r="BA20" s="673"/>
      <c r="BB20" s="673"/>
      <c r="BC20" s="673"/>
      <c r="BD20" s="674"/>
      <c r="BE20" s="754"/>
      <c r="BF20" s="789"/>
      <c r="BG20" s="781"/>
      <c r="BH20" s="781"/>
      <c r="BI20" s="782"/>
    </row>
    <row r="21" spans="2:61" ht="10.5" customHeight="1">
      <c r="B21" s="591"/>
      <c r="C21" s="341"/>
      <c r="D21" s="597"/>
      <c r="E21" s="598"/>
      <c r="F21" s="598"/>
      <c r="G21" s="598"/>
      <c r="H21" s="598"/>
      <c r="I21" s="598"/>
      <c r="J21" s="598"/>
      <c r="K21" s="598"/>
      <c r="L21" s="599"/>
      <c r="M21" s="606"/>
      <c r="N21" s="607"/>
      <c r="O21" s="607"/>
      <c r="P21" s="607"/>
      <c r="Q21" s="607"/>
      <c r="R21" s="607"/>
      <c r="S21" s="608"/>
      <c r="T21" s="578"/>
      <c r="U21" s="579"/>
      <c r="V21" s="579"/>
      <c r="W21" s="579"/>
      <c r="X21" s="579"/>
      <c r="Y21" s="579"/>
      <c r="Z21" s="579"/>
      <c r="AA21" s="579"/>
      <c r="AB21" s="579"/>
      <c r="AC21" s="757"/>
      <c r="AD21" s="343"/>
      <c r="AE21" s="341"/>
      <c r="AF21" s="715"/>
      <c r="AG21" s="719"/>
      <c r="AH21" s="720"/>
      <c r="AI21" s="720"/>
      <c r="AJ21" s="720"/>
      <c r="AK21" s="720"/>
      <c r="AL21" s="720"/>
      <c r="AM21" s="721"/>
      <c r="AN21" s="752"/>
      <c r="AO21" s="753"/>
      <c r="AP21" s="738"/>
      <c r="AQ21" s="744"/>
      <c r="AR21" s="593"/>
      <c r="AS21" s="731"/>
      <c r="AT21" s="732"/>
      <c r="AU21" s="733"/>
      <c r="AV21" s="675"/>
      <c r="AW21" s="676"/>
      <c r="AX21" s="676"/>
      <c r="AY21" s="676"/>
      <c r="AZ21" s="676"/>
      <c r="BA21" s="676"/>
      <c r="BB21" s="676"/>
      <c r="BC21" s="676"/>
      <c r="BD21" s="677"/>
      <c r="BE21" s="755"/>
      <c r="BF21" s="789"/>
      <c r="BG21" s="781"/>
      <c r="BH21" s="781"/>
      <c r="BI21" s="782"/>
    </row>
    <row r="22" spans="2:61" ht="10.5" customHeight="1">
      <c r="B22" s="591"/>
      <c r="C22" s="341"/>
      <c r="D22" s="597"/>
      <c r="E22" s="598"/>
      <c r="F22" s="598"/>
      <c r="G22" s="598"/>
      <c r="H22" s="598"/>
      <c r="I22" s="598"/>
      <c r="J22" s="598"/>
      <c r="K22" s="598"/>
      <c r="L22" s="599"/>
      <c r="M22" s="584" t="s">
        <v>120</v>
      </c>
      <c r="N22" s="585"/>
      <c r="O22" s="585"/>
      <c r="P22" s="585"/>
      <c r="Q22" s="585"/>
      <c r="R22" s="585"/>
      <c r="S22" s="586"/>
      <c r="T22" s="580"/>
      <c r="U22" s="581"/>
      <c r="V22" s="581"/>
      <c r="W22" s="581"/>
      <c r="X22" s="581"/>
      <c r="Y22" s="581"/>
      <c r="Z22" s="581"/>
      <c r="AA22" s="581"/>
      <c r="AB22" s="581"/>
      <c r="AC22" s="209"/>
      <c r="AD22" s="343"/>
      <c r="AE22" s="341"/>
      <c r="AF22" s="714"/>
      <c r="AG22" s="716">
        <f>ROUNDDOWN(T23*20%,-3)</f>
        <v>0</v>
      </c>
      <c r="AH22" s="717"/>
      <c r="AI22" s="717"/>
      <c r="AJ22" s="717"/>
      <c r="AK22" s="717"/>
      <c r="AL22" s="717"/>
      <c r="AM22" s="718"/>
      <c r="AN22" s="210"/>
      <c r="AO22" s="209"/>
      <c r="AP22" s="304">
        <v>11</v>
      </c>
      <c r="AQ22" s="743"/>
      <c r="AR22" s="310"/>
      <c r="AS22" s="728"/>
      <c r="AT22" s="729"/>
      <c r="AU22" s="730"/>
      <c r="AV22" s="672">
        <f>ROUNDDOWN(AG22*AP22,-3)</f>
        <v>0</v>
      </c>
      <c r="AW22" s="673"/>
      <c r="AX22" s="673"/>
      <c r="AY22" s="673"/>
      <c r="AZ22" s="673"/>
      <c r="BA22" s="673"/>
      <c r="BB22" s="673"/>
      <c r="BC22" s="673"/>
      <c r="BD22" s="674"/>
      <c r="BE22" s="758"/>
      <c r="BF22" s="789"/>
      <c r="BG22" s="781"/>
      <c r="BH22" s="781"/>
      <c r="BI22" s="782"/>
    </row>
    <row r="23" spans="2:61" ht="10.5" customHeight="1">
      <c r="B23" s="591"/>
      <c r="C23" s="341"/>
      <c r="D23" s="597"/>
      <c r="E23" s="598"/>
      <c r="F23" s="598"/>
      <c r="G23" s="598"/>
      <c r="H23" s="598"/>
      <c r="I23" s="598"/>
      <c r="J23" s="598"/>
      <c r="K23" s="598"/>
      <c r="L23" s="599"/>
      <c r="M23" s="587"/>
      <c r="N23" s="588"/>
      <c r="O23" s="588"/>
      <c r="P23" s="588"/>
      <c r="Q23" s="588"/>
      <c r="R23" s="588"/>
      <c r="S23" s="589"/>
      <c r="T23" s="578"/>
      <c r="U23" s="579"/>
      <c r="V23" s="579"/>
      <c r="W23" s="579"/>
      <c r="X23" s="579"/>
      <c r="Y23" s="579"/>
      <c r="Z23" s="579"/>
      <c r="AA23" s="579"/>
      <c r="AB23" s="579"/>
      <c r="AC23" s="211"/>
      <c r="AD23" s="343"/>
      <c r="AE23" s="341"/>
      <c r="AF23" s="715"/>
      <c r="AG23" s="719"/>
      <c r="AH23" s="720"/>
      <c r="AI23" s="720"/>
      <c r="AJ23" s="720"/>
      <c r="AK23" s="720"/>
      <c r="AL23" s="720"/>
      <c r="AM23" s="721"/>
      <c r="AN23" s="741"/>
      <c r="AO23" s="741"/>
      <c r="AP23" s="343"/>
      <c r="AQ23" s="282"/>
      <c r="AR23" s="341"/>
      <c r="AS23" s="731"/>
      <c r="AT23" s="732"/>
      <c r="AU23" s="733"/>
      <c r="AV23" s="675"/>
      <c r="AW23" s="676"/>
      <c r="AX23" s="676"/>
      <c r="AY23" s="676"/>
      <c r="AZ23" s="676"/>
      <c r="BA23" s="676"/>
      <c r="BB23" s="676"/>
      <c r="BC23" s="676"/>
      <c r="BD23" s="677"/>
      <c r="BE23" s="759"/>
      <c r="BF23" s="789"/>
      <c r="BG23" s="781"/>
      <c r="BH23" s="781"/>
      <c r="BI23" s="782"/>
    </row>
    <row r="24" spans="2:61" ht="10.5" customHeight="1">
      <c r="B24" s="591"/>
      <c r="C24" s="341"/>
      <c r="D24" s="597"/>
      <c r="E24" s="598"/>
      <c r="F24" s="598"/>
      <c r="G24" s="598"/>
      <c r="H24" s="598"/>
      <c r="I24" s="598"/>
      <c r="J24" s="598"/>
      <c r="K24" s="598"/>
      <c r="L24" s="599"/>
      <c r="M24" s="584" t="s">
        <v>128</v>
      </c>
      <c r="N24" s="585"/>
      <c r="O24" s="585"/>
      <c r="P24" s="585"/>
      <c r="Q24" s="585"/>
      <c r="R24" s="585"/>
      <c r="S24" s="586"/>
      <c r="T24" s="580"/>
      <c r="U24" s="581"/>
      <c r="V24" s="581"/>
      <c r="W24" s="581"/>
      <c r="X24" s="581"/>
      <c r="Y24" s="581"/>
      <c r="Z24" s="581"/>
      <c r="AA24" s="581"/>
      <c r="AB24" s="581"/>
      <c r="AD24" s="304">
        <v>19</v>
      </c>
      <c r="AE24" s="310"/>
      <c r="AF24" s="714"/>
      <c r="AG24" s="716">
        <f>ROUNDDOWN(T25*AD24%,-3)</f>
        <v>0</v>
      </c>
      <c r="AH24" s="717"/>
      <c r="AI24" s="717"/>
      <c r="AJ24" s="717"/>
      <c r="AK24" s="717"/>
      <c r="AL24" s="717"/>
      <c r="AM24" s="718"/>
      <c r="AN24" s="213"/>
      <c r="AO24" s="213"/>
      <c r="AP24" s="343"/>
      <c r="AQ24" s="282"/>
      <c r="AR24" s="341"/>
      <c r="AS24" s="728"/>
      <c r="AT24" s="729"/>
      <c r="AU24" s="730"/>
      <c r="AV24" s="672">
        <f>ROUNDDOWN(AG24*AP22,-3)</f>
        <v>0</v>
      </c>
      <c r="AW24" s="673"/>
      <c r="AX24" s="673"/>
      <c r="AY24" s="673"/>
      <c r="AZ24" s="673"/>
      <c r="BA24" s="673"/>
      <c r="BB24" s="673"/>
      <c r="BC24" s="673"/>
      <c r="BD24" s="674"/>
      <c r="BE24" s="91"/>
      <c r="BF24" s="789"/>
      <c r="BG24" s="781"/>
      <c r="BH24" s="781"/>
      <c r="BI24" s="782"/>
    </row>
    <row r="25" spans="2:61" ht="10.5" customHeight="1">
      <c r="B25" s="591"/>
      <c r="C25" s="341"/>
      <c r="D25" s="597"/>
      <c r="E25" s="598"/>
      <c r="F25" s="598"/>
      <c r="G25" s="598"/>
      <c r="H25" s="598"/>
      <c r="I25" s="598"/>
      <c r="J25" s="598"/>
      <c r="K25" s="598"/>
      <c r="L25" s="599"/>
      <c r="M25" s="587"/>
      <c r="N25" s="588"/>
      <c r="O25" s="588"/>
      <c r="P25" s="588"/>
      <c r="Q25" s="588"/>
      <c r="R25" s="588"/>
      <c r="S25" s="589"/>
      <c r="T25" s="578"/>
      <c r="U25" s="579"/>
      <c r="V25" s="579"/>
      <c r="W25" s="579"/>
      <c r="X25" s="579"/>
      <c r="Y25" s="579"/>
      <c r="Z25" s="579"/>
      <c r="AA25" s="579"/>
      <c r="AB25" s="579"/>
      <c r="AC25" s="214"/>
      <c r="AD25" s="343"/>
      <c r="AE25" s="341"/>
      <c r="AF25" s="715"/>
      <c r="AG25" s="719"/>
      <c r="AH25" s="720"/>
      <c r="AI25" s="720"/>
      <c r="AJ25" s="720"/>
      <c r="AK25" s="720"/>
      <c r="AL25" s="720"/>
      <c r="AM25" s="721"/>
      <c r="AN25" s="734"/>
      <c r="AO25" s="735"/>
      <c r="AP25" s="343"/>
      <c r="AQ25" s="282"/>
      <c r="AR25" s="341"/>
      <c r="AS25" s="731"/>
      <c r="AT25" s="732"/>
      <c r="AU25" s="733"/>
      <c r="AV25" s="675"/>
      <c r="AW25" s="676"/>
      <c r="AX25" s="676"/>
      <c r="AY25" s="676"/>
      <c r="AZ25" s="676"/>
      <c r="BA25" s="676"/>
      <c r="BB25" s="676"/>
      <c r="BC25" s="676"/>
      <c r="BD25" s="677"/>
      <c r="BE25" s="28"/>
      <c r="BF25" s="789"/>
      <c r="BG25" s="781"/>
      <c r="BH25" s="781"/>
      <c r="BI25" s="782"/>
    </row>
    <row r="26" spans="2:61" ht="10.5" customHeight="1">
      <c r="B26" s="590">
        <v>33</v>
      </c>
      <c r="C26" s="310"/>
      <c r="D26" s="594" t="s">
        <v>129</v>
      </c>
      <c r="E26" s="595"/>
      <c r="F26" s="595"/>
      <c r="G26" s="595"/>
      <c r="H26" s="595"/>
      <c r="I26" s="595"/>
      <c r="J26" s="595"/>
      <c r="K26" s="595"/>
      <c r="L26" s="596"/>
      <c r="M26" s="775" t="s">
        <v>116</v>
      </c>
      <c r="N26" s="776"/>
      <c r="O26" s="776"/>
      <c r="P26" s="776"/>
      <c r="Q26" s="776"/>
      <c r="R26" s="776"/>
      <c r="S26" s="777"/>
      <c r="T26" s="580"/>
      <c r="U26" s="581"/>
      <c r="V26" s="581"/>
      <c r="W26" s="581"/>
      <c r="X26" s="581"/>
      <c r="Y26" s="581"/>
      <c r="Z26" s="581"/>
      <c r="AA26" s="581"/>
      <c r="AB26" s="581"/>
      <c r="AC26" s="772"/>
      <c r="AD26" s="304">
        <v>18</v>
      </c>
      <c r="AE26" s="310"/>
      <c r="AF26" s="714"/>
      <c r="AG26" s="870">
        <f>ROUNDDOWN(T27*AD26%,-3)</f>
        <v>0</v>
      </c>
      <c r="AH26" s="870"/>
      <c r="AI26" s="870"/>
      <c r="AJ26" s="870"/>
      <c r="AK26" s="870"/>
      <c r="AL26" s="870"/>
      <c r="AM26" s="870"/>
      <c r="AN26" s="771"/>
      <c r="AO26" s="772"/>
      <c r="AP26" s="304">
        <v>10</v>
      </c>
      <c r="AQ26" s="743"/>
      <c r="AR26" s="310"/>
      <c r="AS26" s="728"/>
      <c r="AT26" s="729"/>
      <c r="AU26" s="730"/>
      <c r="AV26" s="672">
        <f>ROUNDDOWN(AG26*AP26,-3)</f>
        <v>0</v>
      </c>
      <c r="AW26" s="673"/>
      <c r="AX26" s="673"/>
      <c r="AY26" s="673"/>
      <c r="AZ26" s="673"/>
      <c r="BA26" s="673"/>
      <c r="BB26" s="673"/>
      <c r="BC26" s="673"/>
      <c r="BD26" s="674"/>
      <c r="BE26" s="769"/>
      <c r="BF26" s="789"/>
      <c r="BG26" s="781"/>
      <c r="BH26" s="781"/>
      <c r="BI26" s="782"/>
    </row>
    <row r="27" spans="2:61" ht="10.5" customHeight="1">
      <c r="B27" s="591"/>
      <c r="C27" s="341"/>
      <c r="D27" s="597"/>
      <c r="E27" s="598"/>
      <c r="F27" s="598"/>
      <c r="G27" s="598"/>
      <c r="H27" s="598"/>
      <c r="I27" s="598"/>
      <c r="J27" s="598"/>
      <c r="K27" s="598"/>
      <c r="L27" s="599"/>
      <c r="M27" s="778"/>
      <c r="N27" s="779"/>
      <c r="O27" s="779"/>
      <c r="P27" s="779"/>
      <c r="Q27" s="779"/>
      <c r="R27" s="779"/>
      <c r="S27" s="780"/>
      <c r="T27" s="578"/>
      <c r="U27" s="579"/>
      <c r="V27" s="579"/>
      <c r="W27" s="579"/>
      <c r="X27" s="579"/>
      <c r="Y27" s="579"/>
      <c r="Z27" s="579"/>
      <c r="AA27" s="579"/>
      <c r="AB27" s="579"/>
      <c r="AC27" s="774"/>
      <c r="AD27" s="343"/>
      <c r="AE27" s="341"/>
      <c r="AF27" s="715"/>
      <c r="AG27" s="872"/>
      <c r="AH27" s="872"/>
      <c r="AI27" s="872"/>
      <c r="AJ27" s="872"/>
      <c r="AK27" s="872"/>
      <c r="AL27" s="872"/>
      <c r="AM27" s="872"/>
      <c r="AN27" s="773"/>
      <c r="AO27" s="774"/>
      <c r="AP27" s="738"/>
      <c r="AQ27" s="744"/>
      <c r="AR27" s="593"/>
      <c r="AS27" s="731"/>
      <c r="AT27" s="732"/>
      <c r="AU27" s="733"/>
      <c r="AV27" s="675"/>
      <c r="AW27" s="676"/>
      <c r="AX27" s="676"/>
      <c r="AY27" s="676"/>
      <c r="AZ27" s="676"/>
      <c r="BA27" s="676"/>
      <c r="BB27" s="676"/>
      <c r="BC27" s="676"/>
      <c r="BD27" s="677"/>
      <c r="BE27" s="770"/>
      <c r="BF27" s="789"/>
      <c r="BG27" s="781"/>
      <c r="BH27" s="781"/>
      <c r="BI27" s="782"/>
    </row>
    <row r="28" spans="2:61" ht="10.5" customHeight="1">
      <c r="B28" s="591"/>
      <c r="C28" s="341"/>
      <c r="D28" s="597"/>
      <c r="E28" s="598"/>
      <c r="F28" s="598"/>
      <c r="G28" s="598"/>
      <c r="H28" s="598"/>
      <c r="I28" s="598"/>
      <c r="J28" s="598"/>
      <c r="K28" s="598"/>
      <c r="L28" s="599"/>
      <c r="M28" s="584" t="s">
        <v>120</v>
      </c>
      <c r="N28" s="585"/>
      <c r="O28" s="585"/>
      <c r="P28" s="585"/>
      <c r="Q28" s="585"/>
      <c r="R28" s="585"/>
      <c r="S28" s="586"/>
      <c r="T28" s="580"/>
      <c r="U28" s="581"/>
      <c r="V28" s="581"/>
      <c r="W28" s="581"/>
      <c r="X28" s="581"/>
      <c r="Y28" s="581"/>
      <c r="Z28" s="581"/>
      <c r="AA28" s="581"/>
      <c r="AB28" s="581"/>
      <c r="AC28" s="209"/>
      <c r="AD28" s="343"/>
      <c r="AE28" s="341"/>
      <c r="AF28" s="714"/>
      <c r="AG28" s="716">
        <f>ROUNDDOWN(T29*18%,-3)</f>
        <v>0</v>
      </c>
      <c r="AH28" s="717"/>
      <c r="AI28" s="717"/>
      <c r="AJ28" s="717"/>
      <c r="AK28" s="717"/>
      <c r="AL28" s="717"/>
      <c r="AM28" s="718"/>
      <c r="AN28" s="210"/>
      <c r="AO28" s="209"/>
      <c r="AP28" s="304">
        <v>9</v>
      </c>
      <c r="AQ28" s="743"/>
      <c r="AR28" s="310"/>
      <c r="AS28" s="728"/>
      <c r="AT28" s="729"/>
      <c r="AU28" s="730"/>
      <c r="AV28" s="672">
        <f>ROUNDDOWN(AG28*AP28,-3)</f>
        <v>0</v>
      </c>
      <c r="AW28" s="673"/>
      <c r="AX28" s="673"/>
      <c r="AY28" s="673"/>
      <c r="AZ28" s="673"/>
      <c r="BA28" s="673"/>
      <c r="BB28" s="673"/>
      <c r="BC28" s="673"/>
      <c r="BD28" s="674"/>
      <c r="BE28" s="758"/>
      <c r="BF28" s="789"/>
      <c r="BG28" s="781"/>
      <c r="BH28" s="781"/>
      <c r="BI28" s="782"/>
    </row>
    <row r="29" spans="2:61" ht="10.5" customHeight="1">
      <c r="B29" s="591"/>
      <c r="C29" s="341"/>
      <c r="D29" s="597"/>
      <c r="E29" s="598"/>
      <c r="F29" s="598"/>
      <c r="G29" s="598"/>
      <c r="H29" s="598"/>
      <c r="I29" s="598"/>
      <c r="J29" s="598"/>
      <c r="K29" s="598"/>
      <c r="L29" s="599"/>
      <c r="M29" s="587"/>
      <c r="N29" s="588"/>
      <c r="O29" s="588"/>
      <c r="P29" s="588"/>
      <c r="Q29" s="588"/>
      <c r="R29" s="588"/>
      <c r="S29" s="589"/>
      <c r="T29" s="578"/>
      <c r="U29" s="579"/>
      <c r="V29" s="579"/>
      <c r="W29" s="579"/>
      <c r="X29" s="579"/>
      <c r="Y29" s="579"/>
      <c r="Z29" s="579"/>
      <c r="AA29" s="579"/>
      <c r="AB29" s="579"/>
      <c r="AC29" s="211"/>
      <c r="AD29" s="738"/>
      <c r="AE29" s="593"/>
      <c r="AF29" s="715"/>
      <c r="AG29" s="719"/>
      <c r="AH29" s="720"/>
      <c r="AI29" s="720"/>
      <c r="AJ29" s="720"/>
      <c r="AK29" s="720"/>
      <c r="AL29" s="720"/>
      <c r="AM29" s="721"/>
      <c r="AN29" s="741"/>
      <c r="AO29" s="741"/>
      <c r="AP29" s="343"/>
      <c r="AQ29" s="282"/>
      <c r="AR29" s="341"/>
      <c r="AS29" s="731"/>
      <c r="AT29" s="732"/>
      <c r="AU29" s="733"/>
      <c r="AV29" s="675"/>
      <c r="AW29" s="676"/>
      <c r="AX29" s="676"/>
      <c r="AY29" s="676"/>
      <c r="AZ29" s="676"/>
      <c r="BA29" s="676"/>
      <c r="BB29" s="676"/>
      <c r="BC29" s="676"/>
      <c r="BD29" s="677"/>
      <c r="BE29" s="759"/>
      <c r="BF29" s="789"/>
      <c r="BG29" s="781"/>
      <c r="BH29" s="781"/>
      <c r="BI29" s="782"/>
    </row>
    <row r="30" spans="2:61" ht="10.5" customHeight="1">
      <c r="B30" s="591"/>
      <c r="C30" s="341"/>
      <c r="D30" s="597"/>
      <c r="E30" s="598"/>
      <c r="F30" s="598"/>
      <c r="G30" s="598"/>
      <c r="H30" s="598"/>
      <c r="I30" s="598"/>
      <c r="J30" s="598"/>
      <c r="K30" s="598"/>
      <c r="L30" s="599"/>
      <c r="M30" s="584" t="s">
        <v>128</v>
      </c>
      <c r="N30" s="585"/>
      <c r="O30" s="585"/>
      <c r="P30" s="585"/>
      <c r="Q30" s="585"/>
      <c r="R30" s="585"/>
      <c r="S30" s="586"/>
      <c r="T30" s="580"/>
      <c r="U30" s="581"/>
      <c r="V30" s="581"/>
      <c r="W30" s="581"/>
      <c r="X30" s="581"/>
      <c r="Y30" s="581"/>
      <c r="Z30" s="581"/>
      <c r="AA30" s="581"/>
      <c r="AB30" s="581"/>
      <c r="AD30" s="343">
        <v>17</v>
      </c>
      <c r="AE30" s="341"/>
      <c r="AF30" s="714"/>
      <c r="AG30" s="716">
        <f>ROUNDDOWN(T31*17%,-3)</f>
        <v>0</v>
      </c>
      <c r="AH30" s="717"/>
      <c r="AI30" s="717"/>
      <c r="AJ30" s="717"/>
      <c r="AK30" s="717"/>
      <c r="AL30" s="717"/>
      <c r="AM30" s="718"/>
      <c r="AN30" s="213"/>
      <c r="AO30" s="213"/>
      <c r="AP30" s="343"/>
      <c r="AQ30" s="282"/>
      <c r="AR30" s="341"/>
      <c r="AS30" s="728"/>
      <c r="AT30" s="729"/>
      <c r="AU30" s="730"/>
      <c r="AV30" s="672">
        <f>ROUNDDOWN(AG30*AP28,-3)</f>
        <v>0</v>
      </c>
      <c r="AW30" s="673"/>
      <c r="AX30" s="673"/>
      <c r="AY30" s="673"/>
      <c r="AZ30" s="673"/>
      <c r="BA30" s="673"/>
      <c r="BB30" s="673"/>
      <c r="BC30" s="673"/>
      <c r="BD30" s="674"/>
      <c r="BE30" s="91"/>
      <c r="BF30" s="789"/>
      <c r="BG30" s="781"/>
      <c r="BH30" s="781"/>
      <c r="BI30" s="782"/>
    </row>
    <row r="31" spans="2:61" ht="10.5" customHeight="1">
      <c r="B31" s="591"/>
      <c r="C31" s="341"/>
      <c r="D31" s="597"/>
      <c r="E31" s="598"/>
      <c r="F31" s="598"/>
      <c r="G31" s="598"/>
      <c r="H31" s="598"/>
      <c r="I31" s="598"/>
      <c r="J31" s="598"/>
      <c r="K31" s="598"/>
      <c r="L31" s="599"/>
      <c r="M31" s="587"/>
      <c r="N31" s="588"/>
      <c r="O31" s="588"/>
      <c r="P31" s="588"/>
      <c r="Q31" s="588"/>
      <c r="R31" s="588"/>
      <c r="S31" s="589"/>
      <c r="T31" s="578"/>
      <c r="U31" s="579"/>
      <c r="V31" s="579"/>
      <c r="W31" s="579"/>
      <c r="X31" s="579"/>
      <c r="Y31" s="579"/>
      <c r="Z31" s="579"/>
      <c r="AA31" s="579"/>
      <c r="AB31" s="579"/>
      <c r="AC31" s="214"/>
      <c r="AD31" s="738"/>
      <c r="AE31" s="593"/>
      <c r="AF31" s="715"/>
      <c r="AG31" s="719"/>
      <c r="AH31" s="720"/>
      <c r="AI31" s="720"/>
      <c r="AJ31" s="720"/>
      <c r="AK31" s="720"/>
      <c r="AL31" s="720"/>
      <c r="AM31" s="721"/>
      <c r="AN31" s="734"/>
      <c r="AO31" s="735"/>
      <c r="AP31" s="738"/>
      <c r="AQ31" s="744"/>
      <c r="AR31" s="593"/>
      <c r="AS31" s="731"/>
      <c r="AT31" s="732"/>
      <c r="AU31" s="733"/>
      <c r="AV31" s="675"/>
      <c r="AW31" s="676"/>
      <c r="AX31" s="676"/>
      <c r="AY31" s="676"/>
      <c r="AZ31" s="676"/>
      <c r="BA31" s="676"/>
      <c r="BB31" s="676"/>
      <c r="BC31" s="676"/>
      <c r="BD31" s="677"/>
      <c r="BE31" s="28"/>
      <c r="BF31" s="789"/>
      <c r="BG31" s="781"/>
      <c r="BH31" s="781"/>
      <c r="BI31" s="782"/>
    </row>
    <row r="32" spans="2:61" ht="10.5" customHeight="1">
      <c r="B32" s="590">
        <v>34</v>
      </c>
      <c r="C32" s="310"/>
      <c r="D32" s="760" t="s">
        <v>130</v>
      </c>
      <c r="E32" s="761"/>
      <c r="F32" s="761"/>
      <c r="G32" s="761"/>
      <c r="H32" s="761"/>
      <c r="I32" s="761"/>
      <c r="J32" s="761"/>
      <c r="K32" s="761"/>
      <c r="L32" s="762"/>
      <c r="M32" s="603" t="s">
        <v>116</v>
      </c>
      <c r="N32" s="604"/>
      <c r="O32" s="604"/>
      <c r="P32" s="604"/>
      <c r="Q32" s="604"/>
      <c r="R32" s="604"/>
      <c r="S32" s="605"/>
      <c r="T32" s="580"/>
      <c r="U32" s="581"/>
      <c r="V32" s="581"/>
      <c r="W32" s="581"/>
      <c r="X32" s="581"/>
      <c r="Y32" s="581"/>
      <c r="Z32" s="581"/>
      <c r="AA32" s="581"/>
      <c r="AB32" s="581"/>
      <c r="AC32" s="756"/>
      <c r="AD32" s="343">
        <v>23</v>
      </c>
      <c r="AE32" s="341"/>
      <c r="AF32" s="714"/>
      <c r="AG32" s="716">
        <f>ROUNDDOWN(T33*23%,-3)</f>
        <v>0</v>
      </c>
      <c r="AH32" s="717"/>
      <c r="AI32" s="717"/>
      <c r="AJ32" s="717"/>
      <c r="AK32" s="717"/>
      <c r="AL32" s="717"/>
      <c r="AM32" s="718"/>
      <c r="AN32" s="750"/>
      <c r="AO32" s="751"/>
      <c r="AP32" s="343">
        <v>17</v>
      </c>
      <c r="AQ32" s="282"/>
      <c r="AR32" s="341"/>
      <c r="AS32" s="728"/>
      <c r="AT32" s="729"/>
      <c r="AU32" s="730"/>
      <c r="AV32" s="672">
        <f>ROUNDDOWN(AG32*AP32,-3)</f>
        <v>0</v>
      </c>
      <c r="AW32" s="673"/>
      <c r="AX32" s="673"/>
      <c r="AY32" s="673"/>
      <c r="AZ32" s="673"/>
      <c r="BA32" s="673"/>
      <c r="BB32" s="673"/>
      <c r="BC32" s="673"/>
      <c r="BD32" s="674"/>
      <c r="BE32" s="754"/>
      <c r="BF32" s="789"/>
      <c r="BG32" s="781"/>
      <c r="BH32" s="781"/>
      <c r="BI32" s="782"/>
    </row>
    <row r="33" spans="2:61" ht="10.5" customHeight="1">
      <c r="B33" s="591"/>
      <c r="C33" s="341"/>
      <c r="D33" s="763"/>
      <c r="E33" s="764"/>
      <c r="F33" s="764"/>
      <c r="G33" s="764"/>
      <c r="H33" s="764"/>
      <c r="I33" s="764"/>
      <c r="J33" s="764"/>
      <c r="K33" s="764"/>
      <c r="L33" s="765"/>
      <c r="M33" s="606"/>
      <c r="N33" s="607"/>
      <c r="O33" s="607"/>
      <c r="P33" s="607"/>
      <c r="Q33" s="607"/>
      <c r="R33" s="607"/>
      <c r="S33" s="608"/>
      <c r="T33" s="578"/>
      <c r="U33" s="579"/>
      <c r="V33" s="579"/>
      <c r="W33" s="579"/>
      <c r="X33" s="579"/>
      <c r="Y33" s="579"/>
      <c r="Z33" s="579"/>
      <c r="AA33" s="579"/>
      <c r="AB33" s="579"/>
      <c r="AC33" s="757"/>
      <c r="AD33" s="738"/>
      <c r="AE33" s="593"/>
      <c r="AF33" s="715"/>
      <c r="AG33" s="719"/>
      <c r="AH33" s="720"/>
      <c r="AI33" s="720"/>
      <c r="AJ33" s="720"/>
      <c r="AK33" s="720"/>
      <c r="AL33" s="720"/>
      <c r="AM33" s="721"/>
      <c r="AN33" s="752"/>
      <c r="AO33" s="753"/>
      <c r="AP33" s="738"/>
      <c r="AQ33" s="744"/>
      <c r="AR33" s="593"/>
      <c r="AS33" s="731"/>
      <c r="AT33" s="732"/>
      <c r="AU33" s="733"/>
      <c r="AV33" s="675"/>
      <c r="AW33" s="676"/>
      <c r="AX33" s="676"/>
      <c r="AY33" s="676"/>
      <c r="AZ33" s="676"/>
      <c r="BA33" s="676"/>
      <c r="BB33" s="676"/>
      <c r="BC33" s="676"/>
      <c r="BD33" s="677"/>
      <c r="BE33" s="755"/>
      <c r="BF33" s="789"/>
      <c r="BG33" s="781"/>
      <c r="BH33" s="781"/>
      <c r="BI33" s="782"/>
    </row>
    <row r="34" spans="2:61" ht="10.5" customHeight="1">
      <c r="B34" s="591"/>
      <c r="C34" s="341"/>
      <c r="D34" s="763"/>
      <c r="E34" s="764"/>
      <c r="F34" s="764"/>
      <c r="G34" s="764"/>
      <c r="H34" s="764"/>
      <c r="I34" s="764"/>
      <c r="J34" s="764"/>
      <c r="K34" s="764"/>
      <c r="L34" s="765"/>
      <c r="M34" s="584" t="s">
        <v>120</v>
      </c>
      <c r="N34" s="585"/>
      <c r="O34" s="585"/>
      <c r="P34" s="585"/>
      <c r="Q34" s="585"/>
      <c r="R34" s="585"/>
      <c r="S34" s="586"/>
      <c r="T34" s="580"/>
      <c r="U34" s="581"/>
      <c r="V34" s="581"/>
      <c r="W34" s="581"/>
      <c r="X34" s="581"/>
      <c r="Y34" s="581"/>
      <c r="Z34" s="581"/>
      <c r="AA34" s="581"/>
      <c r="AB34" s="581"/>
      <c r="AC34" s="209"/>
      <c r="AD34" s="343">
        <v>25</v>
      </c>
      <c r="AE34" s="341"/>
      <c r="AF34" s="714"/>
      <c r="AG34" s="716">
        <f>ROUNDDOWN(T35*25%,-3)</f>
        <v>0</v>
      </c>
      <c r="AH34" s="717"/>
      <c r="AI34" s="717"/>
      <c r="AJ34" s="717"/>
      <c r="AK34" s="717"/>
      <c r="AL34" s="717"/>
      <c r="AM34" s="718"/>
      <c r="AN34" s="210"/>
      <c r="AO34" s="209"/>
      <c r="AP34" s="343">
        <v>9.5</v>
      </c>
      <c r="AQ34" s="282"/>
      <c r="AR34" s="341"/>
      <c r="AS34" s="728"/>
      <c r="AT34" s="729"/>
      <c r="AU34" s="730"/>
      <c r="AV34" s="672">
        <f>ROUNDDOWN(AG34*AP34,-3)</f>
        <v>0</v>
      </c>
      <c r="AW34" s="673"/>
      <c r="AX34" s="673"/>
      <c r="AY34" s="673"/>
      <c r="AZ34" s="673"/>
      <c r="BA34" s="673"/>
      <c r="BB34" s="673"/>
      <c r="BC34" s="673"/>
      <c r="BD34" s="674"/>
      <c r="BE34" s="758"/>
      <c r="BF34" s="789"/>
      <c r="BG34" s="781"/>
      <c r="BH34" s="781"/>
      <c r="BI34" s="782"/>
    </row>
    <row r="35" spans="2:61" ht="10.5" customHeight="1">
      <c r="B35" s="591"/>
      <c r="C35" s="341"/>
      <c r="D35" s="763"/>
      <c r="E35" s="764"/>
      <c r="F35" s="764"/>
      <c r="G35" s="764"/>
      <c r="H35" s="764"/>
      <c r="I35" s="764"/>
      <c r="J35" s="764"/>
      <c r="K35" s="764"/>
      <c r="L35" s="765"/>
      <c r="M35" s="587"/>
      <c r="N35" s="588"/>
      <c r="O35" s="588"/>
      <c r="P35" s="588"/>
      <c r="Q35" s="588"/>
      <c r="R35" s="588"/>
      <c r="S35" s="589"/>
      <c r="T35" s="578"/>
      <c r="U35" s="579"/>
      <c r="V35" s="579"/>
      <c r="W35" s="579"/>
      <c r="X35" s="579"/>
      <c r="Y35" s="579"/>
      <c r="Z35" s="579"/>
      <c r="AA35" s="579"/>
      <c r="AB35" s="579"/>
      <c r="AC35" s="211"/>
      <c r="AD35" s="738"/>
      <c r="AE35" s="593"/>
      <c r="AF35" s="715"/>
      <c r="AG35" s="719"/>
      <c r="AH35" s="720"/>
      <c r="AI35" s="720"/>
      <c r="AJ35" s="720"/>
      <c r="AK35" s="720"/>
      <c r="AL35" s="720"/>
      <c r="AM35" s="721"/>
      <c r="AN35" s="741"/>
      <c r="AO35" s="741"/>
      <c r="AP35" s="738"/>
      <c r="AQ35" s="744"/>
      <c r="AR35" s="593"/>
      <c r="AS35" s="731"/>
      <c r="AT35" s="732"/>
      <c r="AU35" s="733"/>
      <c r="AV35" s="675"/>
      <c r="AW35" s="676"/>
      <c r="AX35" s="676"/>
      <c r="AY35" s="676"/>
      <c r="AZ35" s="676"/>
      <c r="BA35" s="676"/>
      <c r="BB35" s="676"/>
      <c r="BC35" s="676"/>
      <c r="BD35" s="677"/>
      <c r="BE35" s="759"/>
      <c r="BF35" s="789"/>
      <c r="BG35" s="781"/>
      <c r="BH35" s="781"/>
      <c r="BI35" s="782"/>
    </row>
    <row r="36" spans="2:61" ht="10.5" customHeight="1">
      <c r="B36" s="591"/>
      <c r="C36" s="341"/>
      <c r="D36" s="763"/>
      <c r="E36" s="764"/>
      <c r="F36" s="764"/>
      <c r="G36" s="764"/>
      <c r="H36" s="764"/>
      <c r="I36" s="764"/>
      <c r="J36" s="764"/>
      <c r="K36" s="764"/>
      <c r="L36" s="765"/>
      <c r="M36" s="584" t="s">
        <v>121</v>
      </c>
      <c r="N36" s="585"/>
      <c r="O36" s="585"/>
      <c r="P36" s="585"/>
      <c r="Q36" s="585"/>
      <c r="R36" s="585"/>
      <c r="S36" s="586"/>
      <c r="T36" s="580"/>
      <c r="U36" s="581"/>
      <c r="V36" s="581"/>
      <c r="W36" s="581"/>
      <c r="X36" s="581"/>
      <c r="Y36" s="581"/>
      <c r="Z36" s="581"/>
      <c r="AA36" s="581"/>
      <c r="AB36" s="581"/>
      <c r="AD36" s="343">
        <v>24</v>
      </c>
      <c r="AE36" s="341"/>
      <c r="AF36" s="714"/>
      <c r="AG36" s="716">
        <f>ROUNDDOWN(T37*24%,-3)</f>
        <v>0</v>
      </c>
      <c r="AH36" s="717"/>
      <c r="AI36" s="717"/>
      <c r="AJ36" s="717"/>
      <c r="AK36" s="717"/>
      <c r="AL36" s="717"/>
      <c r="AM36" s="718"/>
      <c r="AN36" s="213"/>
      <c r="AO36" s="213"/>
      <c r="AP36" s="304">
        <v>9</v>
      </c>
      <c r="AQ36" s="743"/>
      <c r="AR36" s="310"/>
      <c r="AS36" s="728"/>
      <c r="AT36" s="729"/>
      <c r="AU36" s="730"/>
      <c r="AV36" s="672">
        <f>ROUNDDOWN(AG36*AP36,-3)</f>
        <v>0</v>
      </c>
      <c r="AW36" s="673"/>
      <c r="AX36" s="673"/>
      <c r="AY36" s="673"/>
      <c r="AZ36" s="673"/>
      <c r="BA36" s="673"/>
      <c r="BB36" s="673"/>
      <c r="BC36" s="673"/>
      <c r="BD36" s="674"/>
      <c r="BE36" s="91"/>
      <c r="BF36" s="789"/>
      <c r="BG36" s="781"/>
      <c r="BH36" s="781"/>
      <c r="BI36" s="782"/>
    </row>
    <row r="37" spans="2:61" ht="10.5" customHeight="1">
      <c r="B37" s="591"/>
      <c r="C37" s="341"/>
      <c r="D37" s="763"/>
      <c r="E37" s="764"/>
      <c r="F37" s="764"/>
      <c r="G37" s="764"/>
      <c r="H37" s="764"/>
      <c r="I37" s="764"/>
      <c r="J37" s="764"/>
      <c r="K37" s="764"/>
      <c r="L37" s="765"/>
      <c r="M37" s="587"/>
      <c r="N37" s="588"/>
      <c r="O37" s="588"/>
      <c r="P37" s="588"/>
      <c r="Q37" s="588"/>
      <c r="R37" s="588"/>
      <c r="S37" s="589"/>
      <c r="T37" s="578"/>
      <c r="U37" s="579"/>
      <c r="V37" s="579"/>
      <c r="W37" s="579"/>
      <c r="X37" s="579"/>
      <c r="Y37" s="579"/>
      <c r="Z37" s="579"/>
      <c r="AA37" s="579"/>
      <c r="AB37" s="579"/>
      <c r="AC37" s="214"/>
      <c r="AD37" s="738"/>
      <c r="AE37" s="593"/>
      <c r="AF37" s="715"/>
      <c r="AG37" s="719"/>
      <c r="AH37" s="720"/>
      <c r="AI37" s="720"/>
      <c r="AJ37" s="720"/>
      <c r="AK37" s="720"/>
      <c r="AL37" s="720"/>
      <c r="AM37" s="721"/>
      <c r="AN37" s="734"/>
      <c r="AO37" s="735"/>
      <c r="AP37" s="343"/>
      <c r="AQ37" s="282"/>
      <c r="AR37" s="341"/>
      <c r="AS37" s="731"/>
      <c r="AT37" s="732"/>
      <c r="AU37" s="733"/>
      <c r="AV37" s="675"/>
      <c r="AW37" s="676"/>
      <c r="AX37" s="676"/>
      <c r="AY37" s="676"/>
      <c r="AZ37" s="676"/>
      <c r="BA37" s="676"/>
      <c r="BB37" s="676"/>
      <c r="BC37" s="676"/>
      <c r="BD37" s="677"/>
      <c r="BE37" s="28"/>
      <c r="BF37" s="789"/>
      <c r="BG37" s="781"/>
      <c r="BH37" s="781"/>
      <c r="BI37" s="782"/>
    </row>
    <row r="38" spans="2:61" ht="10.5" customHeight="1">
      <c r="B38" s="591"/>
      <c r="C38" s="341"/>
      <c r="D38" s="763"/>
      <c r="E38" s="764"/>
      <c r="F38" s="764"/>
      <c r="G38" s="764"/>
      <c r="H38" s="764"/>
      <c r="I38" s="764"/>
      <c r="J38" s="764"/>
      <c r="K38" s="764"/>
      <c r="L38" s="765"/>
      <c r="M38" s="584" t="s">
        <v>126</v>
      </c>
      <c r="N38" s="585"/>
      <c r="O38" s="585"/>
      <c r="P38" s="585"/>
      <c r="Q38" s="585"/>
      <c r="R38" s="585"/>
      <c r="S38" s="586"/>
      <c r="T38" s="580"/>
      <c r="U38" s="581"/>
      <c r="V38" s="581"/>
      <c r="W38" s="581"/>
      <c r="X38" s="581"/>
      <c r="Y38" s="581"/>
      <c r="Z38" s="581"/>
      <c r="AA38" s="581"/>
      <c r="AB38" s="581"/>
      <c r="AC38" s="736"/>
      <c r="AD38" s="304">
        <v>19</v>
      </c>
      <c r="AE38" s="310"/>
      <c r="AF38" s="215"/>
      <c r="AG38" s="870">
        <f>ROUNDDOWN(T39*19%,-3)</f>
        <v>0</v>
      </c>
      <c r="AH38" s="870"/>
      <c r="AI38" s="870"/>
      <c r="AJ38" s="870"/>
      <c r="AK38" s="870"/>
      <c r="AL38" s="870"/>
      <c r="AM38" s="870"/>
      <c r="AN38" s="739"/>
      <c r="AO38" s="740"/>
      <c r="AP38" s="343"/>
      <c r="AQ38" s="282"/>
      <c r="AR38" s="341"/>
      <c r="AS38" s="728"/>
      <c r="AT38" s="729"/>
      <c r="AU38" s="730"/>
      <c r="AV38" s="672">
        <f>ROUNDDOWN(AG38*AP36,-3)</f>
        <v>0</v>
      </c>
      <c r="AW38" s="673"/>
      <c r="AX38" s="673"/>
      <c r="AY38" s="673"/>
      <c r="AZ38" s="673"/>
      <c r="BA38" s="673"/>
      <c r="BB38" s="673"/>
      <c r="BC38" s="673"/>
      <c r="BD38" s="674"/>
      <c r="BE38" s="216"/>
      <c r="BF38" s="789"/>
      <c r="BG38" s="781"/>
      <c r="BH38" s="781"/>
      <c r="BI38" s="782"/>
    </row>
    <row r="39" spans="2:61" ht="10.5" customHeight="1">
      <c r="B39" s="592"/>
      <c r="C39" s="593"/>
      <c r="D39" s="766"/>
      <c r="E39" s="767"/>
      <c r="F39" s="767"/>
      <c r="G39" s="767"/>
      <c r="H39" s="767"/>
      <c r="I39" s="767"/>
      <c r="J39" s="767"/>
      <c r="K39" s="767"/>
      <c r="L39" s="768"/>
      <c r="M39" s="587"/>
      <c r="N39" s="588"/>
      <c r="O39" s="588"/>
      <c r="P39" s="588"/>
      <c r="Q39" s="588"/>
      <c r="R39" s="588"/>
      <c r="S39" s="589"/>
      <c r="T39" s="578"/>
      <c r="U39" s="579"/>
      <c r="V39" s="579"/>
      <c r="W39" s="579"/>
      <c r="X39" s="579"/>
      <c r="Y39" s="579"/>
      <c r="Z39" s="579"/>
      <c r="AA39" s="579"/>
      <c r="AB39" s="579"/>
      <c r="AC39" s="737"/>
      <c r="AD39" s="738"/>
      <c r="AE39" s="593"/>
      <c r="AF39" s="215"/>
      <c r="AG39" s="872"/>
      <c r="AH39" s="872"/>
      <c r="AI39" s="872"/>
      <c r="AJ39" s="872"/>
      <c r="AK39" s="872"/>
      <c r="AL39" s="872"/>
      <c r="AM39" s="872"/>
      <c r="AN39" s="741"/>
      <c r="AO39" s="742"/>
      <c r="AP39" s="738"/>
      <c r="AQ39" s="744"/>
      <c r="AR39" s="593"/>
      <c r="AS39" s="731"/>
      <c r="AT39" s="732"/>
      <c r="AU39" s="733"/>
      <c r="AV39" s="675"/>
      <c r="AW39" s="676"/>
      <c r="AX39" s="676"/>
      <c r="AY39" s="676"/>
      <c r="AZ39" s="676"/>
      <c r="BA39" s="676"/>
      <c r="BB39" s="676"/>
      <c r="BC39" s="676"/>
      <c r="BD39" s="677"/>
      <c r="BE39" s="216"/>
      <c r="BF39" s="789"/>
      <c r="BG39" s="781"/>
      <c r="BH39" s="781"/>
      <c r="BI39" s="782"/>
    </row>
    <row r="40" spans="2:61" ht="10.5" customHeight="1">
      <c r="B40" s="590">
        <v>35</v>
      </c>
      <c r="C40" s="310"/>
      <c r="D40" s="594" t="s">
        <v>131</v>
      </c>
      <c r="E40" s="595"/>
      <c r="F40" s="595"/>
      <c r="G40" s="595"/>
      <c r="H40" s="595"/>
      <c r="I40" s="595"/>
      <c r="J40" s="595"/>
      <c r="K40" s="595"/>
      <c r="L40" s="596"/>
      <c r="M40" s="603" t="s">
        <v>116</v>
      </c>
      <c r="N40" s="604"/>
      <c r="O40" s="604"/>
      <c r="P40" s="604"/>
      <c r="Q40" s="604"/>
      <c r="R40" s="604"/>
      <c r="S40" s="605"/>
      <c r="T40" s="580"/>
      <c r="U40" s="581"/>
      <c r="V40" s="581"/>
      <c r="W40" s="581"/>
      <c r="X40" s="581"/>
      <c r="Y40" s="581"/>
      <c r="Z40" s="581"/>
      <c r="AA40" s="581"/>
      <c r="AB40" s="581"/>
      <c r="AC40" s="756"/>
      <c r="AD40" s="304">
        <v>21</v>
      </c>
      <c r="AE40" s="746"/>
      <c r="AF40" s="714"/>
      <c r="AG40" s="716">
        <f>ROUNDDOWN(T41*21%,-3)</f>
        <v>0</v>
      </c>
      <c r="AH40" s="717"/>
      <c r="AI40" s="717"/>
      <c r="AJ40" s="717"/>
      <c r="AK40" s="717"/>
      <c r="AL40" s="717"/>
      <c r="AM40" s="718"/>
      <c r="AN40" s="750"/>
      <c r="AO40" s="751"/>
      <c r="AP40" s="304">
        <v>13</v>
      </c>
      <c r="AQ40" s="745"/>
      <c r="AR40" s="746"/>
      <c r="AS40" s="728"/>
      <c r="AT40" s="729"/>
      <c r="AU40" s="730"/>
      <c r="AV40" s="672">
        <f>ROUNDDOWN(AG40*AP40,-3)</f>
        <v>0</v>
      </c>
      <c r="AW40" s="673"/>
      <c r="AX40" s="673"/>
      <c r="AY40" s="673"/>
      <c r="AZ40" s="673"/>
      <c r="BA40" s="673"/>
      <c r="BB40" s="673"/>
      <c r="BC40" s="673"/>
      <c r="BD40" s="674"/>
      <c r="BE40" s="754"/>
      <c r="BF40" s="789"/>
      <c r="BG40" s="781"/>
      <c r="BH40" s="781"/>
      <c r="BI40" s="782"/>
    </row>
    <row r="41" spans="2:61" ht="10.5" customHeight="1">
      <c r="B41" s="591"/>
      <c r="C41" s="341"/>
      <c r="D41" s="597"/>
      <c r="E41" s="598"/>
      <c r="F41" s="598"/>
      <c r="G41" s="598"/>
      <c r="H41" s="598"/>
      <c r="I41" s="598"/>
      <c r="J41" s="598"/>
      <c r="K41" s="598"/>
      <c r="L41" s="599"/>
      <c r="M41" s="606"/>
      <c r="N41" s="607"/>
      <c r="O41" s="607"/>
      <c r="P41" s="607"/>
      <c r="Q41" s="607"/>
      <c r="R41" s="607"/>
      <c r="S41" s="608"/>
      <c r="T41" s="578"/>
      <c r="U41" s="579"/>
      <c r="V41" s="579"/>
      <c r="W41" s="579"/>
      <c r="X41" s="579"/>
      <c r="Y41" s="579"/>
      <c r="Z41" s="579"/>
      <c r="AA41" s="579"/>
      <c r="AB41" s="579"/>
      <c r="AC41" s="757"/>
      <c r="AD41" s="747"/>
      <c r="AE41" s="749"/>
      <c r="AF41" s="715"/>
      <c r="AG41" s="719"/>
      <c r="AH41" s="720"/>
      <c r="AI41" s="720"/>
      <c r="AJ41" s="720"/>
      <c r="AK41" s="720"/>
      <c r="AL41" s="720"/>
      <c r="AM41" s="721"/>
      <c r="AN41" s="752"/>
      <c r="AO41" s="753"/>
      <c r="AP41" s="747"/>
      <c r="AQ41" s="748"/>
      <c r="AR41" s="749"/>
      <c r="AS41" s="731"/>
      <c r="AT41" s="732"/>
      <c r="AU41" s="733"/>
      <c r="AV41" s="675"/>
      <c r="AW41" s="676"/>
      <c r="AX41" s="676"/>
      <c r="AY41" s="676"/>
      <c r="AZ41" s="676"/>
      <c r="BA41" s="676"/>
      <c r="BB41" s="676"/>
      <c r="BC41" s="676"/>
      <c r="BD41" s="677"/>
      <c r="BE41" s="755"/>
      <c r="BF41" s="789"/>
      <c r="BG41" s="781"/>
      <c r="BH41" s="781"/>
      <c r="BI41" s="782"/>
    </row>
    <row r="42" spans="2:61" ht="10.5" customHeight="1">
      <c r="B42" s="591"/>
      <c r="C42" s="341"/>
      <c r="D42" s="597"/>
      <c r="E42" s="598"/>
      <c r="F42" s="598"/>
      <c r="G42" s="598"/>
      <c r="H42" s="598"/>
      <c r="I42" s="598"/>
      <c r="J42" s="598"/>
      <c r="K42" s="598"/>
      <c r="L42" s="599"/>
      <c r="M42" s="584" t="s">
        <v>120</v>
      </c>
      <c r="N42" s="585"/>
      <c r="O42" s="585"/>
      <c r="P42" s="585"/>
      <c r="Q42" s="585"/>
      <c r="R42" s="585"/>
      <c r="S42" s="586"/>
      <c r="T42" s="580"/>
      <c r="U42" s="581"/>
      <c r="V42" s="581"/>
      <c r="W42" s="581"/>
      <c r="X42" s="581"/>
      <c r="Y42" s="581"/>
      <c r="Z42" s="581"/>
      <c r="AA42" s="581"/>
      <c r="AB42" s="581"/>
      <c r="AC42" s="209"/>
      <c r="AD42" s="304">
        <v>23</v>
      </c>
      <c r="AE42" s="310"/>
      <c r="AF42" s="714"/>
      <c r="AG42" s="716">
        <f>ROUNDDOWN(T43*23%,-3)</f>
        <v>0</v>
      </c>
      <c r="AH42" s="717"/>
      <c r="AI42" s="717"/>
      <c r="AJ42" s="717"/>
      <c r="AK42" s="717"/>
      <c r="AL42" s="717"/>
      <c r="AM42" s="718"/>
      <c r="AN42" s="210"/>
      <c r="AO42" s="209"/>
      <c r="AP42" s="343">
        <v>11</v>
      </c>
      <c r="AQ42" s="282"/>
      <c r="AR42" s="341"/>
      <c r="AS42" s="728"/>
      <c r="AT42" s="729"/>
      <c r="AU42" s="730"/>
      <c r="AV42" s="672">
        <f>ROUNDDOWN(AG42*AP42,-3)</f>
        <v>0</v>
      </c>
      <c r="AW42" s="673"/>
      <c r="AX42" s="673"/>
      <c r="AY42" s="673"/>
      <c r="AZ42" s="673"/>
      <c r="BA42" s="673"/>
      <c r="BB42" s="673"/>
      <c r="BC42" s="673"/>
      <c r="BD42" s="674"/>
      <c r="BE42" s="758"/>
      <c r="BF42" s="789"/>
      <c r="BG42" s="781"/>
      <c r="BH42" s="781"/>
      <c r="BI42" s="782"/>
    </row>
    <row r="43" spans="2:61" ht="10.5" customHeight="1">
      <c r="B43" s="591"/>
      <c r="C43" s="341"/>
      <c r="D43" s="597"/>
      <c r="E43" s="598"/>
      <c r="F43" s="598"/>
      <c r="G43" s="598"/>
      <c r="H43" s="598"/>
      <c r="I43" s="598"/>
      <c r="J43" s="598"/>
      <c r="K43" s="598"/>
      <c r="L43" s="599"/>
      <c r="M43" s="587"/>
      <c r="N43" s="588"/>
      <c r="O43" s="588"/>
      <c r="P43" s="588"/>
      <c r="Q43" s="588"/>
      <c r="R43" s="588"/>
      <c r="S43" s="589"/>
      <c r="T43" s="578"/>
      <c r="U43" s="579"/>
      <c r="V43" s="579"/>
      <c r="W43" s="579"/>
      <c r="X43" s="579"/>
      <c r="Y43" s="579"/>
      <c r="Z43" s="579"/>
      <c r="AA43" s="579"/>
      <c r="AB43" s="579"/>
      <c r="AC43" s="211"/>
      <c r="AD43" s="343"/>
      <c r="AE43" s="341"/>
      <c r="AF43" s="715"/>
      <c r="AG43" s="719"/>
      <c r="AH43" s="720"/>
      <c r="AI43" s="720"/>
      <c r="AJ43" s="720"/>
      <c r="AK43" s="720"/>
      <c r="AL43" s="720"/>
      <c r="AM43" s="721"/>
      <c r="AN43" s="741"/>
      <c r="AO43" s="741"/>
      <c r="AP43" s="738"/>
      <c r="AQ43" s="744"/>
      <c r="AR43" s="593"/>
      <c r="AS43" s="731"/>
      <c r="AT43" s="732"/>
      <c r="AU43" s="733"/>
      <c r="AV43" s="675"/>
      <c r="AW43" s="676"/>
      <c r="AX43" s="676"/>
      <c r="AY43" s="676"/>
      <c r="AZ43" s="676"/>
      <c r="BA43" s="676"/>
      <c r="BB43" s="676"/>
      <c r="BC43" s="676"/>
      <c r="BD43" s="677"/>
      <c r="BE43" s="759"/>
      <c r="BF43" s="789"/>
      <c r="BG43" s="781"/>
      <c r="BH43" s="781"/>
      <c r="BI43" s="782"/>
    </row>
    <row r="44" spans="2:61" ht="10.5" customHeight="1">
      <c r="B44" s="591"/>
      <c r="C44" s="341"/>
      <c r="D44" s="597"/>
      <c r="E44" s="598"/>
      <c r="F44" s="598"/>
      <c r="G44" s="598"/>
      <c r="H44" s="598"/>
      <c r="I44" s="598"/>
      <c r="J44" s="598"/>
      <c r="K44" s="598"/>
      <c r="L44" s="599"/>
      <c r="M44" s="584" t="s">
        <v>128</v>
      </c>
      <c r="N44" s="585"/>
      <c r="O44" s="585"/>
      <c r="P44" s="585"/>
      <c r="Q44" s="585"/>
      <c r="R44" s="585"/>
      <c r="S44" s="586"/>
      <c r="T44" s="580"/>
      <c r="U44" s="581"/>
      <c r="V44" s="581"/>
      <c r="W44" s="581"/>
      <c r="X44" s="581"/>
      <c r="Y44" s="581"/>
      <c r="Z44" s="581"/>
      <c r="AA44" s="581"/>
      <c r="AB44" s="581"/>
      <c r="AD44" s="343"/>
      <c r="AE44" s="341"/>
      <c r="AF44" s="714"/>
      <c r="AG44" s="716">
        <f>ROUNDDOWN(T45*23%,-3)</f>
        <v>0</v>
      </c>
      <c r="AH44" s="717"/>
      <c r="AI44" s="717"/>
      <c r="AJ44" s="717"/>
      <c r="AK44" s="717"/>
      <c r="AL44" s="717"/>
      <c r="AM44" s="718"/>
      <c r="AN44" s="213"/>
      <c r="AO44" s="213"/>
      <c r="AP44" s="304">
        <v>9.5</v>
      </c>
      <c r="AQ44" s="743"/>
      <c r="AR44" s="310"/>
      <c r="AS44" s="728"/>
      <c r="AT44" s="729"/>
      <c r="AU44" s="730"/>
      <c r="AV44" s="672">
        <f>ROUNDDOWN(AG44*AP44,-3)</f>
        <v>0</v>
      </c>
      <c r="AW44" s="673"/>
      <c r="AX44" s="673"/>
      <c r="AY44" s="673"/>
      <c r="AZ44" s="673"/>
      <c r="BA44" s="673"/>
      <c r="BB44" s="673"/>
      <c r="BC44" s="673"/>
      <c r="BD44" s="674"/>
      <c r="BE44" s="91"/>
      <c r="BF44" s="789"/>
      <c r="BG44" s="781"/>
      <c r="BH44" s="781"/>
      <c r="BI44" s="782"/>
    </row>
    <row r="45" spans="2:61" ht="10.5" customHeight="1">
      <c r="B45" s="591"/>
      <c r="C45" s="341"/>
      <c r="D45" s="597"/>
      <c r="E45" s="598"/>
      <c r="F45" s="598"/>
      <c r="G45" s="598"/>
      <c r="H45" s="598"/>
      <c r="I45" s="598"/>
      <c r="J45" s="598"/>
      <c r="K45" s="598"/>
      <c r="L45" s="599"/>
      <c r="M45" s="587"/>
      <c r="N45" s="588"/>
      <c r="O45" s="588"/>
      <c r="P45" s="588"/>
      <c r="Q45" s="588"/>
      <c r="R45" s="588"/>
      <c r="S45" s="589"/>
      <c r="T45" s="578"/>
      <c r="U45" s="579"/>
      <c r="V45" s="579"/>
      <c r="W45" s="579"/>
      <c r="X45" s="579"/>
      <c r="Y45" s="579"/>
      <c r="Z45" s="579"/>
      <c r="AA45" s="579"/>
      <c r="AB45" s="579"/>
      <c r="AC45" s="214"/>
      <c r="AD45" s="738"/>
      <c r="AE45" s="593"/>
      <c r="AF45" s="715"/>
      <c r="AG45" s="719"/>
      <c r="AH45" s="720"/>
      <c r="AI45" s="720"/>
      <c r="AJ45" s="720"/>
      <c r="AK45" s="720"/>
      <c r="AL45" s="720"/>
      <c r="AM45" s="721"/>
      <c r="AN45" s="734"/>
      <c r="AO45" s="735"/>
      <c r="AP45" s="343"/>
      <c r="AQ45" s="282"/>
      <c r="AR45" s="341"/>
      <c r="AS45" s="731"/>
      <c r="AT45" s="732"/>
      <c r="AU45" s="733"/>
      <c r="AV45" s="675"/>
      <c r="AW45" s="676"/>
      <c r="AX45" s="676"/>
      <c r="AY45" s="676"/>
      <c r="AZ45" s="676"/>
      <c r="BA45" s="676"/>
      <c r="BB45" s="676"/>
      <c r="BC45" s="676"/>
      <c r="BD45" s="677"/>
      <c r="BE45" s="28"/>
      <c r="BF45" s="789"/>
      <c r="BG45" s="781"/>
      <c r="BH45" s="781"/>
      <c r="BI45" s="782"/>
    </row>
    <row r="46" spans="2:61" ht="10.5" customHeight="1">
      <c r="B46" s="590">
        <v>38</v>
      </c>
      <c r="C46" s="310"/>
      <c r="D46" s="760" t="s">
        <v>132</v>
      </c>
      <c r="E46" s="761"/>
      <c r="F46" s="761"/>
      <c r="G46" s="761"/>
      <c r="H46" s="761"/>
      <c r="I46" s="761"/>
      <c r="J46" s="761"/>
      <c r="K46" s="761"/>
      <c r="L46" s="762"/>
      <c r="M46" s="603" t="s">
        <v>116</v>
      </c>
      <c r="N46" s="604"/>
      <c r="O46" s="604"/>
      <c r="P46" s="604"/>
      <c r="Q46" s="604"/>
      <c r="R46" s="604"/>
      <c r="S46" s="605"/>
      <c r="T46" s="580"/>
      <c r="U46" s="581"/>
      <c r="V46" s="581"/>
      <c r="W46" s="581"/>
      <c r="X46" s="581"/>
      <c r="Y46" s="581"/>
      <c r="Z46" s="581"/>
      <c r="AA46" s="581"/>
      <c r="AB46" s="581"/>
      <c r="AC46" s="756"/>
      <c r="AD46" s="343">
        <v>22</v>
      </c>
      <c r="AE46" s="341"/>
      <c r="AF46" s="714"/>
      <c r="AG46" s="716">
        <f>ROUNDDOWN(T47*AD46%,-3)</f>
        <v>0</v>
      </c>
      <c r="AH46" s="717"/>
      <c r="AI46" s="717"/>
      <c r="AJ46" s="717"/>
      <c r="AK46" s="717"/>
      <c r="AL46" s="717"/>
      <c r="AM46" s="718"/>
      <c r="AN46" s="750"/>
      <c r="AO46" s="751"/>
      <c r="AP46" s="304">
        <v>15</v>
      </c>
      <c r="AQ46" s="743"/>
      <c r="AR46" s="310"/>
      <c r="AS46" s="728"/>
      <c r="AT46" s="729"/>
      <c r="AU46" s="730"/>
      <c r="AV46" s="672">
        <f>ROUNDDOWN(AG46*AP46,-3)</f>
        <v>0</v>
      </c>
      <c r="AW46" s="673"/>
      <c r="AX46" s="673"/>
      <c r="AY46" s="673"/>
      <c r="AZ46" s="673"/>
      <c r="BA46" s="673"/>
      <c r="BB46" s="673"/>
      <c r="BC46" s="673"/>
      <c r="BD46" s="674"/>
      <c r="BE46" s="754"/>
      <c r="BF46" s="789"/>
      <c r="BG46" s="781"/>
      <c r="BH46" s="781"/>
      <c r="BI46" s="782"/>
    </row>
    <row r="47" spans="2:61" ht="10.5" customHeight="1">
      <c r="B47" s="591"/>
      <c r="C47" s="341"/>
      <c r="D47" s="763"/>
      <c r="E47" s="764"/>
      <c r="F47" s="764"/>
      <c r="G47" s="764"/>
      <c r="H47" s="764"/>
      <c r="I47" s="764"/>
      <c r="J47" s="764"/>
      <c r="K47" s="764"/>
      <c r="L47" s="765"/>
      <c r="M47" s="606"/>
      <c r="N47" s="607"/>
      <c r="O47" s="607"/>
      <c r="P47" s="607"/>
      <c r="Q47" s="607"/>
      <c r="R47" s="607"/>
      <c r="S47" s="608"/>
      <c r="T47" s="578"/>
      <c r="U47" s="579"/>
      <c r="V47" s="579"/>
      <c r="W47" s="579"/>
      <c r="X47" s="579"/>
      <c r="Y47" s="579"/>
      <c r="Z47" s="579"/>
      <c r="AA47" s="579"/>
      <c r="AB47" s="579"/>
      <c r="AC47" s="757"/>
      <c r="AD47" s="738"/>
      <c r="AE47" s="593"/>
      <c r="AF47" s="715"/>
      <c r="AG47" s="719"/>
      <c r="AH47" s="720"/>
      <c r="AI47" s="720"/>
      <c r="AJ47" s="720"/>
      <c r="AK47" s="720"/>
      <c r="AL47" s="720"/>
      <c r="AM47" s="721"/>
      <c r="AN47" s="752"/>
      <c r="AO47" s="753"/>
      <c r="AP47" s="343"/>
      <c r="AQ47" s="282"/>
      <c r="AR47" s="341"/>
      <c r="AS47" s="731"/>
      <c r="AT47" s="732"/>
      <c r="AU47" s="733"/>
      <c r="AV47" s="675"/>
      <c r="AW47" s="676"/>
      <c r="AX47" s="676"/>
      <c r="AY47" s="676"/>
      <c r="AZ47" s="676"/>
      <c r="BA47" s="676"/>
      <c r="BB47" s="676"/>
      <c r="BC47" s="676"/>
      <c r="BD47" s="677"/>
      <c r="BE47" s="755"/>
      <c r="BF47" s="789"/>
      <c r="BG47" s="781"/>
      <c r="BH47" s="781"/>
      <c r="BI47" s="782"/>
    </row>
    <row r="48" spans="2:61" ht="10.5" customHeight="1">
      <c r="B48" s="591"/>
      <c r="C48" s="341"/>
      <c r="D48" s="763"/>
      <c r="E48" s="764"/>
      <c r="F48" s="764"/>
      <c r="G48" s="764"/>
      <c r="H48" s="764"/>
      <c r="I48" s="764"/>
      <c r="J48" s="764"/>
      <c r="K48" s="764"/>
      <c r="L48" s="765"/>
      <c r="M48" s="584" t="s">
        <v>120</v>
      </c>
      <c r="N48" s="585"/>
      <c r="O48" s="585"/>
      <c r="P48" s="585"/>
      <c r="Q48" s="585"/>
      <c r="R48" s="585"/>
      <c r="S48" s="586"/>
      <c r="T48" s="580"/>
      <c r="U48" s="581"/>
      <c r="V48" s="581"/>
      <c r="W48" s="581"/>
      <c r="X48" s="581"/>
      <c r="Y48" s="581"/>
      <c r="Z48" s="581"/>
      <c r="AA48" s="581"/>
      <c r="AB48" s="581"/>
      <c r="AC48" s="209"/>
      <c r="AD48" s="304">
        <v>23</v>
      </c>
      <c r="AE48" s="310"/>
      <c r="AF48" s="714"/>
      <c r="AG48" s="716">
        <f>ROUNDDOWN(T49*AD48%,-3)</f>
        <v>0</v>
      </c>
      <c r="AH48" s="717"/>
      <c r="AI48" s="717"/>
      <c r="AJ48" s="717"/>
      <c r="AK48" s="717"/>
      <c r="AL48" s="717"/>
      <c r="AM48" s="718"/>
      <c r="AN48" s="210"/>
      <c r="AO48" s="209"/>
      <c r="AP48" s="343"/>
      <c r="AQ48" s="282"/>
      <c r="AR48" s="341"/>
      <c r="AS48" s="728"/>
      <c r="AT48" s="729"/>
      <c r="AU48" s="730"/>
      <c r="AV48" s="672">
        <f>ROUNDDOWN(AG48*AP46,-3)</f>
        <v>0</v>
      </c>
      <c r="AW48" s="673"/>
      <c r="AX48" s="673"/>
      <c r="AY48" s="673"/>
      <c r="AZ48" s="673"/>
      <c r="BA48" s="673"/>
      <c r="BB48" s="673"/>
      <c r="BC48" s="673"/>
      <c r="BD48" s="674"/>
      <c r="BE48" s="758"/>
      <c r="BF48" s="789"/>
      <c r="BG48" s="781"/>
      <c r="BH48" s="781"/>
      <c r="BI48" s="782"/>
    </row>
    <row r="49" spans="2:61" ht="10.5" customHeight="1">
      <c r="B49" s="591"/>
      <c r="C49" s="341"/>
      <c r="D49" s="763"/>
      <c r="E49" s="764"/>
      <c r="F49" s="764"/>
      <c r="G49" s="764"/>
      <c r="H49" s="764"/>
      <c r="I49" s="764"/>
      <c r="J49" s="764"/>
      <c r="K49" s="764"/>
      <c r="L49" s="765"/>
      <c r="M49" s="587"/>
      <c r="N49" s="588"/>
      <c r="O49" s="588"/>
      <c r="P49" s="588"/>
      <c r="Q49" s="588"/>
      <c r="R49" s="588"/>
      <c r="S49" s="589"/>
      <c r="T49" s="578"/>
      <c r="U49" s="579"/>
      <c r="V49" s="579"/>
      <c r="W49" s="579"/>
      <c r="X49" s="579"/>
      <c r="Y49" s="579"/>
      <c r="Z49" s="579"/>
      <c r="AA49" s="579"/>
      <c r="AB49" s="579"/>
      <c r="AC49" s="211"/>
      <c r="AD49" s="343"/>
      <c r="AE49" s="341"/>
      <c r="AF49" s="715"/>
      <c r="AG49" s="719"/>
      <c r="AH49" s="720"/>
      <c r="AI49" s="720"/>
      <c r="AJ49" s="720"/>
      <c r="AK49" s="720"/>
      <c r="AL49" s="720"/>
      <c r="AM49" s="721"/>
      <c r="AN49" s="741"/>
      <c r="AO49" s="741"/>
      <c r="AP49" s="343"/>
      <c r="AQ49" s="282"/>
      <c r="AR49" s="341"/>
      <c r="AS49" s="731"/>
      <c r="AT49" s="732"/>
      <c r="AU49" s="733"/>
      <c r="AV49" s="675"/>
      <c r="AW49" s="676"/>
      <c r="AX49" s="676"/>
      <c r="AY49" s="676"/>
      <c r="AZ49" s="676"/>
      <c r="BA49" s="676"/>
      <c r="BB49" s="676"/>
      <c r="BC49" s="676"/>
      <c r="BD49" s="677"/>
      <c r="BE49" s="759"/>
      <c r="BF49" s="789"/>
      <c r="BG49" s="781"/>
      <c r="BH49" s="781"/>
      <c r="BI49" s="782"/>
    </row>
    <row r="50" spans="2:61" ht="10.5" customHeight="1">
      <c r="B50" s="591"/>
      <c r="C50" s="341"/>
      <c r="D50" s="763"/>
      <c r="E50" s="764"/>
      <c r="F50" s="764"/>
      <c r="G50" s="764"/>
      <c r="H50" s="764"/>
      <c r="I50" s="764"/>
      <c r="J50" s="764"/>
      <c r="K50" s="764"/>
      <c r="L50" s="765"/>
      <c r="M50" s="584" t="s">
        <v>128</v>
      </c>
      <c r="N50" s="585"/>
      <c r="O50" s="585"/>
      <c r="P50" s="585"/>
      <c r="Q50" s="585"/>
      <c r="R50" s="585"/>
      <c r="S50" s="586"/>
      <c r="T50" s="580"/>
      <c r="U50" s="581"/>
      <c r="V50" s="581"/>
      <c r="W50" s="581"/>
      <c r="X50" s="581"/>
      <c r="Y50" s="581"/>
      <c r="Z50" s="581"/>
      <c r="AA50" s="581"/>
      <c r="AB50" s="581"/>
      <c r="AD50" s="343"/>
      <c r="AE50" s="341"/>
      <c r="AF50" s="714"/>
      <c r="AG50" s="716">
        <f>ROUNDDOWN(T51*AD48%,-3)</f>
        <v>0</v>
      </c>
      <c r="AH50" s="717"/>
      <c r="AI50" s="717"/>
      <c r="AJ50" s="717"/>
      <c r="AK50" s="717"/>
      <c r="AL50" s="717"/>
      <c r="AM50" s="718"/>
      <c r="AN50" s="213"/>
      <c r="AO50" s="213"/>
      <c r="AP50" s="304">
        <v>12</v>
      </c>
      <c r="AQ50" s="743"/>
      <c r="AR50" s="310"/>
      <c r="AS50" s="728"/>
      <c r="AT50" s="729"/>
      <c r="AU50" s="730"/>
      <c r="AV50" s="672">
        <f>ROUNDDOWN(AG50*AP50,-3)</f>
        <v>0</v>
      </c>
      <c r="AW50" s="673"/>
      <c r="AX50" s="673"/>
      <c r="AY50" s="673"/>
      <c r="AZ50" s="673"/>
      <c r="BA50" s="673"/>
      <c r="BB50" s="673"/>
      <c r="BC50" s="673"/>
      <c r="BD50" s="674"/>
      <c r="BE50" s="91"/>
      <c r="BF50" s="789"/>
      <c r="BG50" s="781"/>
      <c r="BH50" s="781"/>
      <c r="BI50" s="782"/>
    </row>
    <row r="51" spans="2:61" ht="10.5" customHeight="1">
      <c r="B51" s="591"/>
      <c r="C51" s="341"/>
      <c r="D51" s="763"/>
      <c r="E51" s="764"/>
      <c r="F51" s="764"/>
      <c r="G51" s="764"/>
      <c r="H51" s="764"/>
      <c r="I51" s="764"/>
      <c r="J51" s="764"/>
      <c r="K51" s="764"/>
      <c r="L51" s="765"/>
      <c r="M51" s="587"/>
      <c r="N51" s="588"/>
      <c r="O51" s="588"/>
      <c r="P51" s="588"/>
      <c r="Q51" s="588"/>
      <c r="R51" s="588"/>
      <c r="S51" s="589"/>
      <c r="T51" s="578"/>
      <c r="U51" s="579"/>
      <c r="V51" s="579"/>
      <c r="W51" s="579"/>
      <c r="X51" s="579"/>
      <c r="Y51" s="579"/>
      <c r="Z51" s="579"/>
      <c r="AA51" s="579"/>
      <c r="AB51" s="579"/>
      <c r="AC51" s="214"/>
      <c r="AD51" s="738"/>
      <c r="AE51" s="593"/>
      <c r="AF51" s="715"/>
      <c r="AG51" s="719"/>
      <c r="AH51" s="720"/>
      <c r="AI51" s="720"/>
      <c r="AJ51" s="720"/>
      <c r="AK51" s="720"/>
      <c r="AL51" s="720"/>
      <c r="AM51" s="721"/>
      <c r="AN51" s="734"/>
      <c r="AO51" s="735"/>
      <c r="AP51" s="343"/>
      <c r="AQ51" s="282"/>
      <c r="AR51" s="341"/>
      <c r="AS51" s="731"/>
      <c r="AT51" s="732"/>
      <c r="AU51" s="733"/>
      <c r="AV51" s="675"/>
      <c r="AW51" s="676"/>
      <c r="AX51" s="676"/>
      <c r="AY51" s="676"/>
      <c r="AZ51" s="676"/>
      <c r="BA51" s="676"/>
      <c r="BB51" s="676"/>
      <c r="BC51" s="676"/>
      <c r="BD51" s="677"/>
      <c r="BE51" s="28"/>
      <c r="BF51" s="789"/>
      <c r="BG51" s="781"/>
      <c r="BH51" s="781"/>
      <c r="BI51" s="782"/>
    </row>
    <row r="52" spans="2:61" ht="10.5" customHeight="1">
      <c r="B52" s="590">
        <v>36</v>
      </c>
      <c r="C52" s="310"/>
      <c r="D52" s="609" t="s">
        <v>133</v>
      </c>
      <c r="E52" s="610"/>
      <c r="F52" s="610"/>
      <c r="G52" s="615" t="s">
        <v>134</v>
      </c>
      <c r="H52" s="616"/>
      <c r="I52" s="616"/>
      <c r="J52" s="616"/>
      <c r="K52" s="616"/>
      <c r="L52" s="617"/>
      <c r="M52" s="603" t="s">
        <v>116</v>
      </c>
      <c r="N52" s="604"/>
      <c r="O52" s="604"/>
      <c r="P52" s="604"/>
      <c r="Q52" s="604"/>
      <c r="R52" s="604"/>
      <c r="S52" s="605"/>
      <c r="T52" s="580"/>
      <c r="U52" s="581"/>
      <c r="V52" s="581"/>
      <c r="W52" s="581"/>
      <c r="X52" s="581"/>
      <c r="Y52" s="581"/>
      <c r="Z52" s="581"/>
      <c r="AA52" s="581"/>
      <c r="AB52" s="581"/>
      <c r="AC52" s="756"/>
      <c r="AD52" s="343">
        <v>38</v>
      </c>
      <c r="AE52" s="341"/>
      <c r="AF52" s="714"/>
      <c r="AG52" s="716">
        <f>ROUNDDOWN(T53*AD52%,-3)</f>
        <v>0</v>
      </c>
      <c r="AH52" s="717"/>
      <c r="AI52" s="717"/>
      <c r="AJ52" s="717"/>
      <c r="AK52" s="717"/>
      <c r="AL52" s="717"/>
      <c r="AM52" s="718"/>
      <c r="AN52" s="750"/>
      <c r="AO52" s="751"/>
      <c r="AP52" s="304">
        <v>7.5</v>
      </c>
      <c r="AQ52" s="745"/>
      <c r="AR52" s="746"/>
      <c r="AS52" s="728"/>
      <c r="AT52" s="729"/>
      <c r="AU52" s="730"/>
      <c r="AV52" s="672">
        <f>ROUNDDOWN(AG52*AP52,-3)</f>
        <v>0</v>
      </c>
      <c r="AW52" s="673"/>
      <c r="AX52" s="673"/>
      <c r="AY52" s="673"/>
      <c r="AZ52" s="673"/>
      <c r="BA52" s="673"/>
      <c r="BB52" s="673"/>
      <c r="BC52" s="673"/>
      <c r="BD52" s="674"/>
      <c r="BE52" s="754"/>
      <c r="BF52" s="789"/>
      <c r="BG52" s="781"/>
      <c r="BH52" s="781"/>
      <c r="BI52" s="782"/>
    </row>
    <row r="53" spans="2:61" ht="10.5" customHeight="1">
      <c r="B53" s="591"/>
      <c r="C53" s="341"/>
      <c r="D53" s="611"/>
      <c r="E53" s="612"/>
      <c r="F53" s="612"/>
      <c r="G53" s="611"/>
      <c r="H53" s="612"/>
      <c r="I53" s="612"/>
      <c r="J53" s="612"/>
      <c r="K53" s="612"/>
      <c r="L53" s="618"/>
      <c r="M53" s="606"/>
      <c r="N53" s="607"/>
      <c r="O53" s="607"/>
      <c r="P53" s="607"/>
      <c r="Q53" s="607"/>
      <c r="R53" s="607"/>
      <c r="S53" s="608"/>
      <c r="T53" s="578"/>
      <c r="U53" s="579"/>
      <c r="V53" s="579"/>
      <c r="W53" s="579"/>
      <c r="X53" s="579"/>
      <c r="Y53" s="579"/>
      <c r="Z53" s="579"/>
      <c r="AA53" s="579"/>
      <c r="AB53" s="579"/>
      <c r="AC53" s="757"/>
      <c r="AD53" s="738"/>
      <c r="AE53" s="593"/>
      <c r="AF53" s="715"/>
      <c r="AG53" s="719"/>
      <c r="AH53" s="720"/>
      <c r="AI53" s="720"/>
      <c r="AJ53" s="720"/>
      <c r="AK53" s="720"/>
      <c r="AL53" s="720"/>
      <c r="AM53" s="721"/>
      <c r="AN53" s="752"/>
      <c r="AO53" s="753"/>
      <c r="AP53" s="747"/>
      <c r="AQ53" s="748"/>
      <c r="AR53" s="749"/>
      <c r="AS53" s="731"/>
      <c r="AT53" s="732"/>
      <c r="AU53" s="733"/>
      <c r="AV53" s="675"/>
      <c r="AW53" s="676"/>
      <c r="AX53" s="676"/>
      <c r="AY53" s="676"/>
      <c r="AZ53" s="676"/>
      <c r="BA53" s="676"/>
      <c r="BB53" s="676"/>
      <c r="BC53" s="676"/>
      <c r="BD53" s="677"/>
      <c r="BE53" s="755"/>
      <c r="BF53" s="789"/>
      <c r="BG53" s="781"/>
      <c r="BH53" s="781"/>
      <c r="BI53" s="782"/>
    </row>
    <row r="54" spans="2:61" ht="10.5" customHeight="1">
      <c r="B54" s="591"/>
      <c r="C54" s="341"/>
      <c r="D54" s="611"/>
      <c r="E54" s="612"/>
      <c r="F54" s="612"/>
      <c r="G54" s="611"/>
      <c r="H54" s="612"/>
      <c r="I54" s="612"/>
      <c r="J54" s="612"/>
      <c r="K54" s="612"/>
      <c r="L54" s="618"/>
      <c r="M54" s="584" t="s">
        <v>120</v>
      </c>
      <c r="N54" s="585"/>
      <c r="O54" s="585"/>
      <c r="P54" s="585"/>
      <c r="Q54" s="585"/>
      <c r="R54" s="585"/>
      <c r="S54" s="586"/>
      <c r="T54" s="580"/>
      <c r="U54" s="581"/>
      <c r="V54" s="581"/>
      <c r="W54" s="581"/>
      <c r="X54" s="581"/>
      <c r="Y54" s="581"/>
      <c r="Z54" s="581"/>
      <c r="AA54" s="581"/>
      <c r="AB54" s="581"/>
      <c r="AC54" s="209"/>
      <c r="AD54" s="343">
        <v>40</v>
      </c>
      <c r="AE54" s="341"/>
      <c r="AF54" s="714"/>
      <c r="AG54" s="716">
        <f>ROUNDDOWN(T55*AD54%,-3)</f>
        <v>0</v>
      </c>
      <c r="AH54" s="717"/>
      <c r="AI54" s="717"/>
      <c r="AJ54" s="717"/>
      <c r="AK54" s="717"/>
      <c r="AL54" s="717"/>
      <c r="AM54" s="718"/>
      <c r="AN54" s="210"/>
      <c r="AO54" s="209"/>
      <c r="AP54" s="304">
        <v>6.5</v>
      </c>
      <c r="AQ54" s="743"/>
      <c r="AR54" s="310"/>
      <c r="AS54" s="728"/>
      <c r="AT54" s="729"/>
      <c r="AU54" s="730"/>
      <c r="AV54" s="672">
        <f>ROUNDDOWN(AG54*AP54,-3)</f>
        <v>0</v>
      </c>
      <c r="AW54" s="673"/>
      <c r="AX54" s="673"/>
      <c r="AY54" s="673"/>
      <c r="AZ54" s="673"/>
      <c r="BA54" s="673"/>
      <c r="BB54" s="673"/>
      <c r="BC54" s="673"/>
      <c r="BD54" s="674"/>
      <c r="BE54" s="758"/>
      <c r="BF54" s="789"/>
      <c r="BG54" s="781"/>
      <c r="BH54" s="781"/>
      <c r="BI54" s="782"/>
    </row>
    <row r="55" spans="2:61" ht="10.5" customHeight="1">
      <c r="B55" s="591"/>
      <c r="C55" s="341"/>
      <c r="D55" s="611"/>
      <c r="E55" s="612"/>
      <c r="F55" s="612"/>
      <c r="G55" s="611"/>
      <c r="H55" s="612"/>
      <c r="I55" s="612"/>
      <c r="J55" s="612"/>
      <c r="K55" s="612"/>
      <c r="L55" s="618"/>
      <c r="M55" s="587"/>
      <c r="N55" s="588"/>
      <c r="O55" s="588"/>
      <c r="P55" s="588"/>
      <c r="Q55" s="588"/>
      <c r="R55" s="588"/>
      <c r="S55" s="589"/>
      <c r="T55" s="578"/>
      <c r="U55" s="579"/>
      <c r="V55" s="579"/>
      <c r="W55" s="579"/>
      <c r="X55" s="579"/>
      <c r="Y55" s="579"/>
      <c r="Z55" s="579"/>
      <c r="AA55" s="579"/>
      <c r="AB55" s="579"/>
      <c r="AC55" s="211"/>
      <c r="AD55" s="738"/>
      <c r="AE55" s="593"/>
      <c r="AF55" s="715"/>
      <c r="AG55" s="719"/>
      <c r="AH55" s="720"/>
      <c r="AI55" s="720"/>
      <c r="AJ55" s="720"/>
      <c r="AK55" s="720"/>
      <c r="AL55" s="720"/>
      <c r="AM55" s="721"/>
      <c r="AN55" s="741"/>
      <c r="AO55" s="741"/>
      <c r="AP55" s="343"/>
      <c r="AQ55" s="282"/>
      <c r="AR55" s="341"/>
      <c r="AS55" s="731"/>
      <c r="AT55" s="732"/>
      <c r="AU55" s="733"/>
      <c r="AV55" s="675"/>
      <c r="AW55" s="676"/>
      <c r="AX55" s="676"/>
      <c r="AY55" s="676"/>
      <c r="AZ55" s="676"/>
      <c r="BA55" s="676"/>
      <c r="BB55" s="676"/>
      <c r="BC55" s="676"/>
      <c r="BD55" s="677"/>
      <c r="BE55" s="759"/>
      <c r="BF55" s="789"/>
      <c r="BG55" s="781"/>
      <c r="BH55" s="781"/>
      <c r="BI55" s="782"/>
    </row>
    <row r="56" spans="2:61" ht="10.5" customHeight="1">
      <c r="B56" s="591"/>
      <c r="C56" s="341"/>
      <c r="D56" s="611"/>
      <c r="E56" s="612"/>
      <c r="F56" s="612"/>
      <c r="G56" s="611"/>
      <c r="H56" s="612"/>
      <c r="I56" s="612"/>
      <c r="J56" s="612"/>
      <c r="K56" s="612"/>
      <c r="L56" s="618"/>
      <c r="M56" s="584" t="s">
        <v>121</v>
      </c>
      <c r="N56" s="585"/>
      <c r="O56" s="585"/>
      <c r="P56" s="585"/>
      <c r="Q56" s="585"/>
      <c r="R56" s="585"/>
      <c r="S56" s="586"/>
      <c r="T56" s="580"/>
      <c r="U56" s="581"/>
      <c r="V56" s="581"/>
      <c r="W56" s="581"/>
      <c r="X56" s="581"/>
      <c r="Y56" s="581"/>
      <c r="Z56" s="581"/>
      <c r="AA56" s="581"/>
      <c r="AB56" s="581"/>
      <c r="AD56" s="304">
        <v>38</v>
      </c>
      <c r="AE56" s="310"/>
      <c r="AF56" s="714"/>
      <c r="AG56" s="716">
        <f>ROUNDDOWN(T57*AD56%,-3)</f>
        <v>0</v>
      </c>
      <c r="AH56" s="717"/>
      <c r="AI56" s="717"/>
      <c r="AJ56" s="717"/>
      <c r="AK56" s="717"/>
      <c r="AL56" s="717"/>
      <c r="AM56" s="718"/>
      <c r="AN56" s="213"/>
      <c r="AO56" s="213"/>
      <c r="AP56" s="343"/>
      <c r="AQ56" s="282"/>
      <c r="AR56" s="341"/>
      <c r="AS56" s="728"/>
      <c r="AT56" s="729"/>
      <c r="AU56" s="730"/>
      <c r="AV56" s="672">
        <f>ROUNDDOWN(AG56*AP54,-3)</f>
        <v>0</v>
      </c>
      <c r="AW56" s="673"/>
      <c r="AX56" s="673"/>
      <c r="AY56" s="673"/>
      <c r="AZ56" s="673"/>
      <c r="BA56" s="673"/>
      <c r="BB56" s="673"/>
      <c r="BC56" s="673"/>
      <c r="BD56" s="674"/>
      <c r="BE56" s="91"/>
      <c r="BF56" s="789"/>
      <c r="BG56" s="781"/>
      <c r="BH56" s="781"/>
      <c r="BI56" s="782"/>
    </row>
    <row r="57" spans="2:61" ht="10.5" customHeight="1">
      <c r="B57" s="591"/>
      <c r="C57" s="341"/>
      <c r="D57" s="611"/>
      <c r="E57" s="612"/>
      <c r="F57" s="612"/>
      <c r="G57" s="611"/>
      <c r="H57" s="612"/>
      <c r="I57" s="612"/>
      <c r="J57" s="612"/>
      <c r="K57" s="612"/>
      <c r="L57" s="618"/>
      <c r="M57" s="587"/>
      <c r="N57" s="588"/>
      <c r="O57" s="588"/>
      <c r="P57" s="588"/>
      <c r="Q57" s="588"/>
      <c r="R57" s="588"/>
      <c r="S57" s="589"/>
      <c r="T57" s="578"/>
      <c r="U57" s="579"/>
      <c r="V57" s="579"/>
      <c r="W57" s="579"/>
      <c r="X57" s="579"/>
      <c r="Y57" s="579"/>
      <c r="Z57" s="579"/>
      <c r="AA57" s="579"/>
      <c r="AB57" s="579"/>
      <c r="AC57" s="214"/>
      <c r="AD57" s="343"/>
      <c r="AE57" s="341"/>
      <c r="AF57" s="715"/>
      <c r="AG57" s="719"/>
      <c r="AH57" s="720"/>
      <c r="AI57" s="720"/>
      <c r="AJ57" s="720"/>
      <c r="AK57" s="720"/>
      <c r="AL57" s="720"/>
      <c r="AM57" s="721"/>
      <c r="AN57" s="734"/>
      <c r="AO57" s="735"/>
      <c r="AP57" s="738"/>
      <c r="AQ57" s="744"/>
      <c r="AR57" s="593"/>
      <c r="AS57" s="731"/>
      <c r="AT57" s="732"/>
      <c r="AU57" s="733"/>
      <c r="AV57" s="675"/>
      <c r="AW57" s="676"/>
      <c r="AX57" s="676"/>
      <c r="AY57" s="676"/>
      <c r="AZ57" s="676"/>
      <c r="BA57" s="676"/>
      <c r="BB57" s="676"/>
      <c r="BC57" s="676"/>
      <c r="BD57" s="677"/>
      <c r="BE57" s="28"/>
      <c r="BF57" s="789"/>
      <c r="BG57" s="781"/>
      <c r="BH57" s="781"/>
      <c r="BI57" s="782"/>
    </row>
    <row r="58" spans="2:61" ht="10.5" customHeight="1">
      <c r="B58" s="591"/>
      <c r="C58" s="341"/>
      <c r="D58" s="611"/>
      <c r="E58" s="612"/>
      <c r="F58" s="612"/>
      <c r="G58" s="611"/>
      <c r="H58" s="612"/>
      <c r="I58" s="612"/>
      <c r="J58" s="612"/>
      <c r="K58" s="612"/>
      <c r="L58" s="618"/>
      <c r="M58" s="584" t="s">
        <v>126</v>
      </c>
      <c r="N58" s="585"/>
      <c r="O58" s="585"/>
      <c r="P58" s="585"/>
      <c r="Q58" s="585"/>
      <c r="R58" s="585"/>
      <c r="S58" s="586"/>
      <c r="T58" s="580"/>
      <c r="U58" s="581"/>
      <c r="V58" s="581"/>
      <c r="W58" s="581"/>
      <c r="X58" s="581"/>
      <c r="Y58" s="581"/>
      <c r="Z58" s="581"/>
      <c r="AA58" s="581"/>
      <c r="AB58" s="581"/>
      <c r="AC58" s="736"/>
      <c r="AD58" s="343"/>
      <c r="AE58" s="341"/>
      <c r="AF58" s="215"/>
      <c r="AG58" s="870">
        <f>ROUNDDOWN(T59*AD56%,-3)</f>
        <v>0</v>
      </c>
      <c r="AH58" s="870"/>
      <c r="AI58" s="870"/>
      <c r="AJ58" s="870"/>
      <c r="AK58" s="870"/>
      <c r="AL58" s="870"/>
      <c r="AM58" s="870"/>
      <c r="AN58" s="739"/>
      <c r="AO58" s="740"/>
      <c r="AP58" s="304">
        <v>6</v>
      </c>
      <c r="AQ58" s="743"/>
      <c r="AR58" s="310"/>
      <c r="AS58" s="728"/>
      <c r="AT58" s="729"/>
      <c r="AU58" s="730"/>
      <c r="AV58" s="672">
        <f>ROUNDDOWN(AG58*AP58,-3)</f>
        <v>0</v>
      </c>
      <c r="AW58" s="673"/>
      <c r="AX58" s="673"/>
      <c r="AY58" s="673"/>
      <c r="AZ58" s="673"/>
      <c r="BA58" s="673"/>
      <c r="BB58" s="673"/>
      <c r="BC58" s="673"/>
      <c r="BD58" s="674"/>
      <c r="BE58" s="216"/>
      <c r="BF58" s="789"/>
      <c r="BG58" s="781"/>
      <c r="BH58" s="781"/>
      <c r="BI58" s="782"/>
    </row>
    <row r="59" spans="2:61" ht="10.5" customHeight="1">
      <c r="B59" s="591"/>
      <c r="C59" s="341"/>
      <c r="D59" s="611"/>
      <c r="E59" s="612"/>
      <c r="F59" s="612"/>
      <c r="G59" s="613"/>
      <c r="H59" s="614"/>
      <c r="I59" s="614"/>
      <c r="J59" s="614"/>
      <c r="K59" s="614"/>
      <c r="L59" s="619"/>
      <c r="M59" s="587"/>
      <c r="N59" s="588"/>
      <c r="O59" s="588"/>
      <c r="P59" s="588"/>
      <c r="Q59" s="588"/>
      <c r="R59" s="588"/>
      <c r="S59" s="589"/>
      <c r="T59" s="578"/>
      <c r="U59" s="579"/>
      <c r="V59" s="579"/>
      <c r="W59" s="579"/>
      <c r="X59" s="579"/>
      <c r="Y59" s="579"/>
      <c r="Z59" s="579"/>
      <c r="AA59" s="579"/>
      <c r="AB59" s="579"/>
      <c r="AC59" s="737"/>
      <c r="AD59" s="738"/>
      <c r="AE59" s="593"/>
      <c r="AF59" s="215"/>
      <c r="AG59" s="872"/>
      <c r="AH59" s="872"/>
      <c r="AI59" s="872"/>
      <c r="AJ59" s="872"/>
      <c r="AK59" s="872"/>
      <c r="AL59" s="872"/>
      <c r="AM59" s="872"/>
      <c r="AN59" s="741"/>
      <c r="AO59" s="742"/>
      <c r="AP59" s="343"/>
      <c r="AQ59" s="282"/>
      <c r="AR59" s="341"/>
      <c r="AS59" s="731"/>
      <c r="AT59" s="732"/>
      <c r="AU59" s="733"/>
      <c r="AV59" s="675"/>
      <c r="AW59" s="676"/>
      <c r="AX59" s="676"/>
      <c r="AY59" s="676"/>
      <c r="AZ59" s="676"/>
      <c r="BA59" s="676"/>
      <c r="BB59" s="676"/>
      <c r="BC59" s="676"/>
      <c r="BD59" s="677"/>
      <c r="BE59" s="216"/>
      <c r="BF59" s="789"/>
      <c r="BG59" s="781"/>
      <c r="BH59" s="781"/>
      <c r="BI59" s="782"/>
    </row>
    <row r="60" spans="2:61" ht="10.5" customHeight="1">
      <c r="B60" s="591"/>
      <c r="C60" s="341"/>
      <c r="D60" s="611"/>
      <c r="E60" s="612"/>
      <c r="F60" s="612"/>
      <c r="G60" s="615" t="s">
        <v>135</v>
      </c>
      <c r="H60" s="616"/>
      <c r="I60" s="616"/>
      <c r="J60" s="616"/>
      <c r="K60" s="616"/>
      <c r="L60" s="617"/>
      <c r="M60" s="603" t="s">
        <v>116</v>
      </c>
      <c r="N60" s="604"/>
      <c r="O60" s="604"/>
      <c r="P60" s="604"/>
      <c r="Q60" s="604"/>
      <c r="R60" s="604"/>
      <c r="S60" s="605"/>
      <c r="T60" s="580"/>
      <c r="U60" s="581"/>
      <c r="V60" s="581"/>
      <c r="W60" s="581"/>
      <c r="X60" s="581"/>
      <c r="Y60" s="581"/>
      <c r="Z60" s="581"/>
      <c r="AA60" s="581"/>
      <c r="AB60" s="581"/>
      <c r="AC60" s="756"/>
      <c r="AD60" s="304">
        <v>21</v>
      </c>
      <c r="AE60" s="746"/>
      <c r="AF60" s="714"/>
      <c r="AG60" s="716">
        <f>ROUNDDOWN(T61*AD60%,-3)</f>
        <v>0</v>
      </c>
      <c r="AH60" s="717"/>
      <c r="AI60" s="717"/>
      <c r="AJ60" s="717"/>
      <c r="AK60" s="717"/>
      <c r="AL60" s="717"/>
      <c r="AM60" s="718"/>
      <c r="AN60" s="750"/>
      <c r="AO60" s="751"/>
      <c r="AP60" s="304">
        <v>7.5</v>
      </c>
      <c r="AQ60" s="745"/>
      <c r="AR60" s="746"/>
      <c r="AS60" s="728"/>
      <c r="AT60" s="729"/>
      <c r="AU60" s="730"/>
      <c r="AV60" s="672">
        <f>ROUNDDOWN(AG60*AP60,-3)</f>
        <v>0</v>
      </c>
      <c r="AW60" s="673"/>
      <c r="AX60" s="673"/>
      <c r="AY60" s="673"/>
      <c r="AZ60" s="673"/>
      <c r="BA60" s="673"/>
      <c r="BB60" s="673"/>
      <c r="BC60" s="673"/>
      <c r="BD60" s="674"/>
      <c r="BE60" s="754"/>
      <c r="BF60" s="789"/>
      <c r="BG60" s="781"/>
      <c r="BH60" s="781"/>
      <c r="BI60" s="782"/>
    </row>
    <row r="61" spans="2:61" ht="10.5" customHeight="1">
      <c r="B61" s="591"/>
      <c r="C61" s="341"/>
      <c r="D61" s="611"/>
      <c r="E61" s="612"/>
      <c r="F61" s="612"/>
      <c r="G61" s="611"/>
      <c r="H61" s="612"/>
      <c r="I61" s="612"/>
      <c r="J61" s="612"/>
      <c r="K61" s="612"/>
      <c r="L61" s="618"/>
      <c r="M61" s="606"/>
      <c r="N61" s="607"/>
      <c r="O61" s="607"/>
      <c r="P61" s="607"/>
      <c r="Q61" s="607"/>
      <c r="R61" s="607"/>
      <c r="S61" s="608"/>
      <c r="T61" s="578"/>
      <c r="U61" s="579"/>
      <c r="V61" s="579"/>
      <c r="W61" s="579"/>
      <c r="X61" s="579"/>
      <c r="Y61" s="579"/>
      <c r="Z61" s="579"/>
      <c r="AA61" s="579"/>
      <c r="AB61" s="579"/>
      <c r="AC61" s="757"/>
      <c r="AD61" s="747"/>
      <c r="AE61" s="749"/>
      <c r="AF61" s="715"/>
      <c r="AG61" s="719"/>
      <c r="AH61" s="720"/>
      <c r="AI61" s="720"/>
      <c r="AJ61" s="720"/>
      <c r="AK61" s="720"/>
      <c r="AL61" s="720"/>
      <c r="AM61" s="721"/>
      <c r="AN61" s="752"/>
      <c r="AO61" s="753"/>
      <c r="AP61" s="747"/>
      <c r="AQ61" s="748"/>
      <c r="AR61" s="749"/>
      <c r="AS61" s="731"/>
      <c r="AT61" s="732"/>
      <c r="AU61" s="733"/>
      <c r="AV61" s="675"/>
      <c r="AW61" s="676"/>
      <c r="AX61" s="676"/>
      <c r="AY61" s="676"/>
      <c r="AZ61" s="676"/>
      <c r="BA61" s="676"/>
      <c r="BB61" s="676"/>
      <c r="BC61" s="676"/>
      <c r="BD61" s="677"/>
      <c r="BE61" s="755"/>
      <c r="BF61" s="789"/>
      <c r="BG61" s="781"/>
      <c r="BH61" s="781"/>
      <c r="BI61" s="782"/>
    </row>
    <row r="62" spans="2:61" ht="10.5" customHeight="1">
      <c r="B62" s="591"/>
      <c r="C62" s="341"/>
      <c r="D62" s="611"/>
      <c r="E62" s="612"/>
      <c r="F62" s="612"/>
      <c r="G62" s="611"/>
      <c r="H62" s="612"/>
      <c r="I62" s="612"/>
      <c r="J62" s="612"/>
      <c r="K62" s="612"/>
      <c r="L62" s="618"/>
      <c r="M62" s="584" t="s">
        <v>120</v>
      </c>
      <c r="N62" s="585"/>
      <c r="O62" s="585"/>
      <c r="P62" s="585"/>
      <c r="Q62" s="585"/>
      <c r="R62" s="585"/>
      <c r="S62" s="586"/>
      <c r="T62" s="580"/>
      <c r="U62" s="581"/>
      <c r="V62" s="581"/>
      <c r="W62" s="581"/>
      <c r="X62" s="581"/>
      <c r="Y62" s="581"/>
      <c r="Z62" s="581"/>
      <c r="AA62" s="581"/>
      <c r="AB62" s="581"/>
      <c r="AC62" s="209"/>
      <c r="AD62" s="304">
        <v>22</v>
      </c>
      <c r="AE62" s="746"/>
      <c r="AF62" s="714"/>
      <c r="AG62" s="716">
        <f>ROUNDDOWN(T63*AD62%,-3)</f>
        <v>0</v>
      </c>
      <c r="AH62" s="717"/>
      <c r="AI62" s="717"/>
      <c r="AJ62" s="717"/>
      <c r="AK62" s="717"/>
      <c r="AL62" s="717"/>
      <c r="AM62" s="718"/>
      <c r="AN62" s="210"/>
      <c r="AO62" s="209"/>
      <c r="AP62" s="304">
        <v>6.5</v>
      </c>
      <c r="AQ62" s="743"/>
      <c r="AR62" s="310"/>
      <c r="AS62" s="728"/>
      <c r="AT62" s="729"/>
      <c r="AU62" s="730"/>
      <c r="AV62" s="672">
        <f>ROUNDDOWN(AG62*AP62,-3)</f>
        <v>0</v>
      </c>
      <c r="AW62" s="673"/>
      <c r="AX62" s="673"/>
      <c r="AY62" s="673"/>
      <c r="AZ62" s="673"/>
      <c r="BA62" s="673"/>
      <c r="BB62" s="673"/>
      <c r="BC62" s="673"/>
      <c r="BD62" s="674"/>
      <c r="BE62" s="758"/>
      <c r="BF62" s="789"/>
      <c r="BG62" s="781"/>
      <c r="BH62" s="781"/>
      <c r="BI62" s="782"/>
    </row>
    <row r="63" spans="2:61" ht="10.5" customHeight="1">
      <c r="B63" s="591"/>
      <c r="C63" s="341"/>
      <c r="D63" s="611"/>
      <c r="E63" s="612"/>
      <c r="F63" s="612"/>
      <c r="G63" s="611"/>
      <c r="H63" s="612"/>
      <c r="I63" s="612"/>
      <c r="J63" s="612"/>
      <c r="K63" s="612"/>
      <c r="L63" s="618"/>
      <c r="M63" s="587"/>
      <c r="N63" s="588"/>
      <c r="O63" s="588"/>
      <c r="P63" s="588"/>
      <c r="Q63" s="588"/>
      <c r="R63" s="588"/>
      <c r="S63" s="589"/>
      <c r="T63" s="578"/>
      <c r="U63" s="579"/>
      <c r="V63" s="579"/>
      <c r="W63" s="579"/>
      <c r="X63" s="579"/>
      <c r="Y63" s="579"/>
      <c r="Z63" s="579"/>
      <c r="AA63" s="579"/>
      <c r="AB63" s="579"/>
      <c r="AC63" s="211"/>
      <c r="AD63" s="747"/>
      <c r="AE63" s="749"/>
      <c r="AF63" s="715"/>
      <c r="AG63" s="719"/>
      <c r="AH63" s="720"/>
      <c r="AI63" s="720"/>
      <c r="AJ63" s="720"/>
      <c r="AK63" s="720"/>
      <c r="AL63" s="720"/>
      <c r="AM63" s="721"/>
      <c r="AN63" s="741"/>
      <c r="AO63" s="741"/>
      <c r="AP63" s="343"/>
      <c r="AQ63" s="282"/>
      <c r="AR63" s="341"/>
      <c r="AS63" s="731"/>
      <c r="AT63" s="732"/>
      <c r="AU63" s="733"/>
      <c r="AV63" s="675"/>
      <c r="AW63" s="676"/>
      <c r="AX63" s="676"/>
      <c r="AY63" s="676"/>
      <c r="AZ63" s="676"/>
      <c r="BA63" s="676"/>
      <c r="BB63" s="676"/>
      <c r="BC63" s="676"/>
      <c r="BD63" s="677"/>
      <c r="BE63" s="759"/>
      <c r="BF63" s="789"/>
      <c r="BG63" s="781"/>
      <c r="BH63" s="781"/>
      <c r="BI63" s="782"/>
    </row>
    <row r="64" spans="2:61" ht="10.5" customHeight="1">
      <c r="B64" s="591"/>
      <c r="C64" s="341"/>
      <c r="D64" s="611"/>
      <c r="E64" s="612"/>
      <c r="F64" s="612"/>
      <c r="G64" s="611"/>
      <c r="H64" s="612"/>
      <c r="I64" s="612"/>
      <c r="J64" s="612"/>
      <c r="K64" s="612"/>
      <c r="L64" s="618"/>
      <c r="M64" s="584" t="s">
        <v>121</v>
      </c>
      <c r="N64" s="585"/>
      <c r="O64" s="585"/>
      <c r="P64" s="585"/>
      <c r="Q64" s="585"/>
      <c r="R64" s="585"/>
      <c r="S64" s="586"/>
      <c r="T64" s="580"/>
      <c r="U64" s="581"/>
      <c r="V64" s="581"/>
      <c r="W64" s="581"/>
      <c r="X64" s="581"/>
      <c r="Y64" s="581"/>
      <c r="Z64" s="581"/>
      <c r="AA64" s="581"/>
      <c r="AB64" s="581"/>
      <c r="AD64" s="304">
        <v>21</v>
      </c>
      <c r="AE64" s="310"/>
      <c r="AF64" s="714"/>
      <c r="AG64" s="716">
        <f>ROUNDDOWN(T65*AD64%,-3)</f>
        <v>0</v>
      </c>
      <c r="AH64" s="717"/>
      <c r="AI64" s="717"/>
      <c r="AJ64" s="717"/>
      <c r="AK64" s="717"/>
      <c r="AL64" s="717"/>
      <c r="AM64" s="718"/>
      <c r="AN64" s="213"/>
      <c r="AO64" s="213"/>
      <c r="AP64" s="343"/>
      <c r="AQ64" s="282"/>
      <c r="AR64" s="341"/>
      <c r="AS64" s="728"/>
      <c r="AT64" s="729"/>
      <c r="AU64" s="730"/>
      <c r="AV64" s="672">
        <f>ROUNDDOWN(AG64*AP62,-3)</f>
        <v>0</v>
      </c>
      <c r="AW64" s="673"/>
      <c r="AX64" s="673"/>
      <c r="AY64" s="673"/>
      <c r="AZ64" s="673"/>
      <c r="BA64" s="673"/>
      <c r="BB64" s="673"/>
      <c r="BC64" s="673"/>
      <c r="BD64" s="674"/>
      <c r="BE64" s="91"/>
      <c r="BF64" s="789"/>
      <c r="BG64" s="781"/>
      <c r="BH64" s="781"/>
      <c r="BI64" s="782"/>
    </row>
    <row r="65" spans="2:61" ht="10.5" customHeight="1">
      <c r="B65" s="591"/>
      <c r="C65" s="341"/>
      <c r="D65" s="611"/>
      <c r="E65" s="612"/>
      <c r="F65" s="612"/>
      <c r="G65" s="611"/>
      <c r="H65" s="612"/>
      <c r="I65" s="612"/>
      <c r="J65" s="612"/>
      <c r="K65" s="612"/>
      <c r="L65" s="618"/>
      <c r="M65" s="587"/>
      <c r="N65" s="588"/>
      <c r="O65" s="588"/>
      <c r="P65" s="588"/>
      <c r="Q65" s="588"/>
      <c r="R65" s="588"/>
      <c r="S65" s="589"/>
      <c r="T65" s="578"/>
      <c r="U65" s="579"/>
      <c r="V65" s="579"/>
      <c r="W65" s="579"/>
      <c r="X65" s="579"/>
      <c r="Y65" s="579"/>
      <c r="Z65" s="579"/>
      <c r="AA65" s="579"/>
      <c r="AB65" s="579"/>
      <c r="AC65" s="214"/>
      <c r="AD65" s="343"/>
      <c r="AE65" s="341"/>
      <c r="AF65" s="715"/>
      <c r="AG65" s="719"/>
      <c r="AH65" s="720"/>
      <c r="AI65" s="720"/>
      <c r="AJ65" s="720"/>
      <c r="AK65" s="720"/>
      <c r="AL65" s="720"/>
      <c r="AM65" s="721"/>
      <c r="AN65" s="734"/>
      <c r="AO65" s="735"/>
      <c r="AP65" s="738"/>
      <c r="AQ65" s="744"/>
      <c r="AR65" s="593"/>
      <c r="AS65" s="731"/>
      <c r="AT65" s="732"/>
      <c r="AU65" s="733"/>
      <c r="AV65" s="675"/>
      <c r="AW65" s="676"/>
      <c r="AX65" s="676"/>
      <c r="AY65" s="676"/>
      <c r="AZ65" s="676"/>
      <c r="BA65" s="676"/>
      <c r="BB65" s="676"/>
      <c r="BC65" s="676"/>
      <c r="BD65" s="677"/>
      <c r="BE65" s="28"/>
      <c r="BF65" s="789"/>
      <c r="BG65" s="781"/>
      <c r="BH65" s="781"/>
      <c r="BI65" s="782"/>
    </row>
    <row r="66" spans="2:61" ht="10.5" customHeight="1">
      <c r="B66" s="591"/>
      <c r="C66" s="341"/>
      <c r="D66" s="611"/>
      <c r="E66" s="612"/>
      <c r="F66" s="612"/>
      <c r="G66" s="611"/>
      <c r="H66" s="612"/>
      <c r="I66" s="612"/>
      <c r="J66" s="612"/>
      <c r="K66" s="612"/>
      <c r="L66" s="618"/>
      <c r="M66" s="584" t="s">
        <v>126</v>
      </c>
      <c r="N66" s="585"/>
      <c r="O66" s="585"/>
      <c r="P66" s="585"/>
      <c r="Q66" s="585"/>
      <c r="R66" s="585"/>
      <c r="S66" s="586"/>
      <c r="T66" s="580"/>
      <c r="U66" s="581"/>
      <c r="V66" s="581"/>
      <c r="W66" s="581"/>
      <c r="X66" s="581"/>
      <c r="Y66" s="581"/>
      <c r="Z66" s="581"/>
      <c r="AA66" s="581"/>
      <c r="AB66" s="581"/>
      <c r="AC66" s="736"/>
      <c r="AD66" s="343"/>
      <c r="AE66" s="341"/>
      <c r="AF66" s="215"/>
      <c r="AG66" s="870">
        <f>ROUNDDOWN(T67*AD64%,-3)</f>
        <v>0</v>
      </c>
      <c r="AH66" s="870"/>
      <c r="AI66" s="870"/>
      <c r="AJ66" s="870"/>
      <c r="AK66" s="870"/>
      <c r="AL66" s="870"/>
      <c r="AM66" s="870"/>
      <c r="AN66" s="739"/>
      <c r="AO66" s="740"/>
      <c r="AP66" s="304">
        <v>6</v>
      </c>
      <c r="AQ66" s="743"/>
      <c r="AR66" s="310"/>
      <c r="AS66" s="728"/>
      <c r="AT66" s="729"/>
      <c r="AU66" s="730"/>
      <c r="AV66" s="672">
        <f>ROUNDDOWN(AG66*AP66,-3)</f>
        <v>0</v>
      </c>
      <c r="AW66" s="673"/>
      <c r="AX66" s="673"/>
      <c r="AY66" s="673"/>
      <c r="AZ66" s="673"/>
      <c r="BA66" s="673"/>
      <c r="BB66" s="673"/>
      <c r="BC66" s="673"/>
      <c r="BD66" s="674"/>
      <c r="BE66" s="216"/>
      <c r="BF66" s="789"/>
      <c r="BG66" s="781"/>
      <c r="BH66" s="781"/>
      <c r="BI66" s="782"/>
    </row>
    <row r="67" spans="2:61" ht="10.5" customHeight="1">
      <c r="B67" s="592"/>
      <c r="C67" s="593"/>
      <c r="D67" s="613"/>
      <c r="E67" s="614"/>
      <c r="F67" s="614"/>
      <c r="G67" s="613"/>
      <c r="H67" s="614"/>
      <c r="I67" s="614"/>
      <c r="J67" s="614"/>
      <c r="K67" s="614"/>
      <c r="L67" s="619"/>
      <c r="M67" s="587"/>
      <c r="N67" s="588"/>
      <c r="O67" s="588"/>
      <c r="P67" s="588"/>
      <c r="Q67" s="588"/>
      <c r="R67" s="588"/>
      <c r="S67" s="589"/>
      <c r="T67" s="578"/>
      <c r="U67" s="579"/>
      <c r="V67" s="579"/>
      <c r="W67" s="579"/>
      <c r="X67" s="579"/>
      <c r="Y67" s="579"/>
      <c r="Z67" s="579"/>
      <c r="AA67" s="579"/>
      <c r="AB67" s="579"/>
      <c r="AC67" s="737"/>
      <c r="AD67" s="738"/>
      <c r="AE67" s="593"/>
      <c r="AF67" s="215"/>
      <c r="AG67" s="872"/>
      <c r="AH67" s="872"/>
      <c r="AI67" s="872"/>
      <c r="AJ67" s="872"/>
      <c r="AK67" s="872"/>
      <c r="AL67" s="872"/>
      <c r="AM67" s="872"/>
      <c r="AN67" s="741"/>
      <c r="AO67" s="742"/>
      <c r="AP67" s="343"/>
      <c r="AQ67" s="282"/>
      <c r="AR67" s="341"/>
      <c r="AS67" s="731"/>
      <c r="AT67" s="732"/>
      <c r="AU67" s="733"/>
      <c r="AV67" s="675"/>
      <c r="AW67" s="676"/>
      <c r="AX67" s="676"/>
      <c r="AY67" s="676"/>
      <c r="AZ67" s="676"/>
      <c r="BA67" s="676"/>
      <c r="BB67" s="676"/>
      <c r="BC67" s="676"/>
      <c r="BD67" s="677"/>
      <c r="BE67" s="216"/>
      <c r="BF67" s="789"/>
      <c r="BG67" s="781"/>
      <c r="BH67" s="781"/>
      <c r="BI67" s="782"/>
    </row>
    <row r="68" spans="2:61" ht="10.5" customHeight="1">
      <c r="B68" s="590">
        <v>37</v>
      </c>
      <c r="C68" s="310"/>
      <c r="D68" s="594" t="s">
        <v>136</v>
      </c>
      <c r="E68" s="595"/>
      <c r="F68" s="595"/>
      <c r="G68" s="595"/>
      <c r="H68" s="595"/>
      <c r="I68" s="595"/>
      <c r="J68" s="595"/>
      <c r="K68" s="595"/>
      <c r="L68" s="596"/>
      <c r="M68" s="603" t="s">
        <v>116</v>
      </c>
      <c r="N68" s="604"/>
      <c r="O68" s="604"/>
      <c r="P68" s="604"/>
      <c r="Q68" s="604"/>
      <c r="R68" s="604"/>
      <c r="S68" s="605"/>
      <c r="T68" s="580"/>
      <c r="U68" s="581"/>
      <c r="V68" s="581"/>
      <c r="W68" s="581"/>
      <c r="X68" s="581"/>
      <c r="Y68" s="581"/>
      <c r="Z68" s="581"/>
      <c r="AA68" s="581"/>
      <c r="AB68" s="581"/>
      <c r="AC68" s="756"/>
      <c r="AD68" s="304">
        <v>23</v>
      </c>
      <c r="AE68" s="746"/>
      <c r="AF68" s="714"/>
      <c r="AG68" s="716">
        <f>ROUNDDOWN(T69*AD68%,-3)</f>
        <v>0</v>
      </c>
      <c r="AH68" s="717"/>
      <c r="AI68" s="717"/>
      <c r="AJ68" s="717"/>
      <c r="AK68" s="717"/>
      <c r="AL68" s="717"/>
      <c r="AM68" s="718"/>
      <c r="AN68" s="750"/>
      <c r="AO68" s="751"/>
      <c r="AP68" s="304">
        <v>19</v>
      </c>
      <c r="AQ68" s="743"/>
      <c r="AR68" s="310"/>
      <c r="AS68" s="728"/>
      <c r="AT68" s="729"/>
      <c r="AU68" s="730"/>
      <c r="AV68" s="672">
        <f>ROUNDDOWN(AG68*AP68,-3)</f>
        <v>0</v>
      </c>
      <c r="AW68" s="673"/>
      <c r="AX68" s="673"/>
      <c r="AY68" s="673"/>
      <c r="AZ68" s="673"/>
      <c r="BA68" s="673"/>
      <c r="BB68" s="673"/>
      <c r="BC68" s="673"/>
      <c r="BD68" s="674"/>
      <c r="BE68" s="754"/>
      <c r="BF68" s="789"/>
      <c r="BG68" s="781"/>
      <c r="BH68" s="781"/>
      <c r="BI68" s="782"/>
    </row>
    <row r="69" spans="2:61" ht="10.5" customHeight="1">
      <c r="B69" s="591"/>
      <c r="C69" s="341"/>
      <c r="D69" s="597"/>
      <c r="E69" s="598"/>
      <c r="F69" s="598"/>
      <c r="G69" s="598"/>
      <c r="H69" s="598"/>
      <c r="I69" s="598"/>
      <c r="J69" s="598"/>
      <c r="K69" s="598"/>
      <c r="L69" s="599"/>
      <c r="M69" s="606"/>
      <c r="N69" s="607"/>
      <c r="O69" s="607"/>
      <c r="P69" s="607"/>
      <c r="Q69" s="607"/>
      <c r="R69" s="607"/>
      <c r="S69" s="608"/>
      <c r="T69" s="578"/>
      <c r="U69" s="579"/>
      <c r="V69" s="579"/>
      <c r="W69" s="579"/>
      <c r="X69" s="579"/>
      <c r="Y69" s="579"/>
      <c r="Z69" s="579"/>
      <c r="AA69" s="579"/>
      <c r="AB69" s="579"/>
      <c r="AC69" s="757"/>
      <c r="AD69" s="747"/>
      <c r="AE69" s="749"/>
      <c r="AF69" s="715"/>
      <c r="AG69" s="719"/>
      <c r="AH69" s="720"/>
      <c r="AI69" s="720"/>
      <c r="AJ69" s="720"/>
      <c r="AK69" s="720"/>
      <c r="AL69" s="720"/>
      <c r="AM69" s="721"/>
      <c r="AN69" s="752"/>
      <c r="AO69" s="753"/>
      <c r="AP69" s="343"/>
      <c r="AQ69" s="282"/>
      <c r="AR69" s="341"/>
      <c r="AS69" s="731"/>
      <c r="AT69" s="732"/>
      <c r="AU69" s="733"/>
      <c r="AV69" s="675"/>
      <c r="AW69" s="676"/>
      <c r="AX69" s="676"/>
      <c r="AY69" s="676"/>
      <c r="AZ69" s="676"/>
      <c r="BA69" s="676"/>
      <c r="BB69" s="676"/>
      <c r="BC69" s="676"/>
      <c r="BD69" s="677"/>
      <c r="BE69" s="755"/>
      <c r="BF69" s="789"/>
      <c r="BG69" s="781"/>
      <c r="BH69" s="781"/>
      <c r="BI69" s="782"/>
    </row>
    <row r="70" spans="2:61" ht="10.5" customHeight="1">
      <c r="B70" s="591"/>
      <c r="C70" s="341"/>
      <c r="D70" s="597"/>
      <c r="E70" s="598"/>
      <c r="F70" s="598"/>
      <c r="G70" s="598"/>
      <c r="H70" s="598"/>
      <c r="I70" s="598"/>
      <c r="J70" s="598"/>
      <c r="K70" s="598"/>
      <c r="L70" s="599"/>
      <c r="M70" s="584" t="s">
        <v>120</v>
      </c>
      <c r="N70" s="585"/>
      <c r="O70" s="585"/>
      <c r="P70" s="585"/>
      <c r="Q70" s="585"/>
      <c r="R70" s="585"/>
      <c r="S70" s="586"/>
      <c r="T70" s="580"/>
      <c r="U70" s="581"/>
      <c r="V70" s="581"/>
      <c r="W70" s="581"/>
      <c r="X70" s="581"/>
      <c r="Y70" s="581"/>
      <c r="Z70" s="581"/>
      <c r="AA70" s="581"/>
      <c r="AB70" s="581"/>
      <c r="AC70" s="209"/>
      <c r="AD70" s="304">
        <v>24</v>
      </c>
      <c r="AE70" s="310"/>
      <c r="AF70" s="714"/>
      <c r="AG70" s="716">
        <f>ROUNDDOWN(T71*AD70%,-3)</f>
        <v>0</v>
      </c>
      <c r="AH70" s="717"/>
      <c r="AI70" s="717"/>
      <c r="AJ70" s="717"/>
      <c r="AK70" s="717"/>
      <c r="AL70" s="717"/>
      <c r="AM70" s="718"/>
      <c r="AN70" s="210"/>
      <c r="AO70" s="209"/>
      <c r="AP70" s="304">
        <v>17</v>
      </c>
      <c r="AQ70" s="745"/>
      <c r="AR70" s="746"/>
      <c r="AS70" s="728"/>
      <c r="AT70" s="729"/>
      <c r="AU70" s="730"/>
      <c r="AV70" s="672">
        <f>ROUNDDOWN(AG70*AP70,-3)</f>
        <v>0</v>
      </c>
      <c r="AW70" s="673"/>
      <c r="AX70" s="673"/>
      <c r="AY70" s="673"/>
      <c r="AZ70" s="673"/>
      <c r="BA70" s="673"/>
      <c r="BB70" s="673"/>
      <c r="BC70" s="673"/>
      <c r="BD70" s="674"/>
      <c r="BE70" s="758"/>
      <c r="BF70" s="789"/>
      <c r="BG70" s="781"/>
      <c r="BH70" s="781"/>
      <c r="BI70" s="782"/>
    </row>
    <row r="71" spans="2:61" ht="10.5" customHeight="1">
      <c r="B71" s="591"/>
      <c r="C71" s="341"/>
      <c r="D71" s="597"/>
      <c r="E71" s="598"/>
      <c r="F71" s="598"/>
      <c r="G71" s="598"/>
      <c r="H71" s="598"/>
      <c r="I71" s="598"/>
      <c r="J71" s="598"/>
      <c r="K71" s="598"/>
      <c r="L71" s="599"/>
      <c r="M71" s="587"/>
      <c r="N71" s="588"/>
      <c r="O71" s="588"/>
      <c r="P71" s="588"/>
      <c r="Q71" s="588"/>
      <c r="R71" s="588"/>
      <c r="S71" s="589"/>
      <c r="T71" s="578"/>
      <c r="U71" s="579"/>
      <c r="V71" s="579"/>
      <c r="W71" s="579"/>
      <c r="X71" s="579"/>
      <c r="Y71" s="579"/>
      <c r="Z71" s="579"/>
      <c r="AA71" s="579"/>
      <c r="AB71" s="579"/>
      <c r="AC71" s="211"/>
      <c r="AD71" s="343"/>
      <c r="AE71" s="341"/>
      <c r="AF71" s="715"/>
      <c r="AG71" s="719"/>
      <c r="AH71" s="720"/>
      <c r="AI71" s="720"/>
      <c r="AJ71" s="720"/>
      <c r="AK71" s="720"/>
      <c r="AL71" s="720"/>
      <c r="AM71" s="721"/>
      <c r="AN71" s="741"/>
      <c r="AO71" s="741"/>
      <c r="AP71" s="747"/>
      <c r="AQ71" s="748"/>
      <c r="AR71" s="749"/>
      <c r="AS71" s="731"/>
      <c r="AT71" s="732"/>
      <c r="AU71" s="733"/>
      <c r="AV71" s="675"/>
      <c r="AW71" s="676"/>
      <c r="AX71" s="676"/>
      <c r="AY71" s="676"/>
      <c r="AZ71" s="676"/>
      <c r="BA71" s="676"/>
      <c r="BB71" s="676"/>
      <c r="BC71" s="676"/>
      <c r="BD71" s="677"/>
      <c r="BE71" s="759"/>
      <c r="BF71" s="789"/>
      <c r="BG71" s="781"/>
      <c r="BH71" s="781"/>
      <c r="BI71" s="782"/>
    </row>
    <row r="72" spans="2:61" ht="10.5" customHeight="1">
      <c r="B72" s="591"/>
      <c r="C72" s="341"/>
      <c r="D72" s="597"/>
      <c r="E72" s="598"/>
      <c r="F72" s="598"/>
      <c r="G72" s="598"/>
      <c r="H72" s="598"/>
      <c r="I72" s="598"/>
      <c r="J72" s="598"/>
      <c r="K72" s="598"/>
      <c r="L72" s="599"/>
      <c r="M72" s="584" t="s">
        <v>121</v>
      </c>
      <c r="N72" s="585"/>
      <c r="O72" s="585"/>
      <c r="P72" s="585"/>
      <c r="Q72" s="585"/>
      <c r="R72" s="585"/>
      <c r="S72" s="586"/>
      <c r="T72" s="580"/>
      <c r="U72" s="581"/>
      <c r="V72" s="581"/>
      <c r="W72" s="581"/>
      <c r="X72" s="581"/>
      <c r="Y72" s="581"/>
      <c r="Z72" s="581"/>
      <c r="AA72" s="581"/>
      <c r="AB72" s="581"/>
      <c r="AD72" s="343"/>
      <c r="AE72" s="341"/>
      <c r="AF72" s="714"/>
      <c r="AG72" s="716">
        <f>ROUNDDOWN(T73*AD70%,-3)</f>
        <v>0</v>
      </c>
      <c r="AH72" s="717"/>
      <c r="AI72" s="717"/>
      <c r="AJ72" s="717"/>
      <c r="AK72" s="717"/>
      <c r="AL72" s="717"/>
      <c r="AM72" s="718"/>
      <c r="AN72" s="213"/>
      <c r="AO72" s="213"/>
      <c r="AP72" s="304">
        <v>15</v>
      </c>
      <c r="AQ72" s="743"/>
      <c r="AR72" s="310"/>
      <c r="AS72" s="728"/>
      <c r="AT72" s="729"/>
      <c r="AU72" s="730"/>
      <c r="AV72" s="672">
        <f>ROUNDDOWN(AG72*AP72,-3)</f>
        <v>0</v>
      </c>
      <c r="AW72" s="673"/>
      <c r="AX72" s="673"/>
      <c r="AY72" s="673"/>
      <c r="AZ72" s="673"/>
      <c r="BA72" s="673"/>
      <c r="BB72" s="673"/>
      <c r="BC72" s="673"/>
      <c r="BD72" s="674"/>
      <c r="BE72" s="91"/>
      <c r="BF72" s="789"/>
      <c r="BG72" s="781"/>
      <c r="BH72" s="781"/>
      <c r="BI72" s="782"/>
    </row>
    <row r="73" spans="2:61" ht="10.5" customHeight="1">
      <c r="B73" s="591"/>
      <c r="C73" s="341"/>
      <c r="D73" s="597"/>
      <c r="E73" s="598"/>
      <c r="F73" s="598"/>
      <c r="G73" s="598"/>
      <c r="H73" s="598"/>
      <c r="I73" s="598"/>
      <c r="J73" s="598"/>
      <c r="K73" s="598"/>
      <c r="L73" s="599"/>
      <c r="M73" s="587"/>
      <c r="N73" s="588"/>
      <c r="O73" s="588"/>
      <c r="P73" s="588"/>
      <c r="Q73" s="588"/>
      <c r="R73" s="588"/>
      <c r="S73" s="589"/>
      <c r="T73" s="578"/>
      <c r="U73" s="579"/>
      <c r="V73" s="579"/>
      <c r="W73" s="579"/>
      <c r="X73" s="579"/>
      <c r="Y73" s="579"/>
      <c r="Z73" s="579"/>
      <c r="AA73" s="579"/>
      <c r="AB73" s="579"/>
      <c r="AC73" s="214"/>
      <c r="AD73" s="738"/>
      <c r="AE73" s="593"/>
      <c r="AF73" s="715"/>
      <c r="AG73" s="719"/>
      <c r="AH73" s="720"/>
      <c r="AI73" s="720"/>
      <c r="AJ73" s="720"/>
      <c r="AK73" s="720"/>
      <c r="AL73" s="720"/>
      <c r="AM73" s="721"/>
      <c r="AN73" s="734"/>
      <c r="AO73" s="735"/>
      <c r="AP73" s="343"/>
      <c r="AQ73" s="282"/>
      <c r="AR73" s="341"/>
      <c r="AS73" s="731"/>
      <c r="AT73" s="732"/>
      <c r="AU73" s="733"/>
      <c r="AV73" s="675"/>
      <c r="AW73" s="676"/>
      <c r="AX73" s="676"/>
      <c r="AY73" s="676"/>
      <c r="AZ73" s="676"/>
      <c r="BA73" s="676"/>
      <c r="BB73" s="676"/>
      <c r="BC73" s="676"/>
      <c r="BD73" s="677"/>
      <c r="BE73" s="28"/>
      <c r="BF73" s="789"/>
      <c r="BG73" s="781"/>
      <c r="BH73" s="781"/>
      <c r="BI73" s="782"/>
    </row>
    <row r="74" spans="2:61" ht="10.5" customHeight="1">
      <c r="B74" s="591"/>
      <c r="C74" s="341"/>
      <c r="D74" s="597"/>
      <c r="E74" s="598"/>
      <c r="F74" s="598"/>
      <c r="G74" s="598"/>
      <c r="H74" s="598"/>
      <c r="I74" s="598"/>
      <c r="J74" s="598"/>
      <c r="K74" s="598"/>
      <c r="L74" s="599"/>
      <c r="M74" s="584" t="s">
        <v>126</v>
      </c>
      <c r="N74" s="585"/>
      <c r="O74" s="585"/>
      <c r="P74" s="585"/>
      <c r="Q74" s="585"/>
      <c r="R74" s="585"/>
      <c r="S74" s="586"/>
      <c r="T74" s="580"/>
      <c r="U74" s="581"/>
      <c r="V74" s="581"/>
      <c r="W74" s="581"/>
      <c r="X74" s="581"/>
      <c r="Y74" s="581"/>
      <c r="Z74" s="581"/>
      <c r="AA74" s="581"/>
      <c r="AB74" s="581"/>
      <c r="AC74" s="736"/>
      <c r="AD74" s="304">
        <v>23</v>
      </c>
      <c r="AE74" s="310"/>
      <c r="AF74" s="215"/>
      <c r="AG74" s="870">
        <f>ROUNDDOWN(T75*23%,-3)</f>
        <v>0</v>
      </c>
      <c r="AH74" s="870"/>
      <c r="AI74" s="870"/>
      <c r="AJ74" s="870"/>
      <c r="AK74" s="870"/>
      <c r="AL74" s="870"/>
      <c r="AM74" s="870"/>
      <c r="AN74" s="739"/>
      <c r="AO74" s="740"/>
      <c r="AP74" s="343"/>
      <c r="AQ74" s="282"/>
      <c r="AR74" s="341"/>
      <c r="AS74" s="728"/>
      <c r="AT74" s="729"/>
      <c r="AU74" s="730"/>
      <c r="AV74" s="672">
        <f>ROUNDDOWN(AG74*AP72,-3)</f>
        <v>0</v>
      </c>
      <c r="AW74" s="673"/>
      <c r="AX74" s="673"/>
      <c r="AY74" s="673"/>
      <c r="AZ74" s="673"/>
      <c r="BA74" s="673"/>
      <c r="BB74" s="673"/>
      <c r="BC74" s="673"/>
      <c r="BD74" s="674"/>
      <c r="BE74" s="216"/>
      <c r="BF74" s="789"/>
      <c r="BG74" s="781"/>
      <c r="BH74" s="781"/>
      <c r="BI74" s="782"/>
    </row>
    <row r="75" spans="2:61" ht="10.5" customHeight="1">
      <c r="B75" s="592"/>
      <c r="C75" s="593"/>
      <c r="D75" s="600"/>
      <c r="E75" s="601"/>
      <c r="F75" s="601"/>
      <c r="G75" s="601"/>
      <c r="H75" s="601"/>
      <c r="I75" s="601"/>
      <c r="J75" s="601"/>
      <c r="K75" s="601"/>
      <c r="L75" s="602"/>
      <c r="M75" s="587"/>
      <c r="N75" s="588"/>
      <c r="O75" s="588"/>
      <c r="P75" s="588"/>
      <c r="Q75" s="588"/>
      <c r="R75" s="588"/>
      <c r="S75" s="589"/>
      <c r="T75" s="578"/>
      <c r="U75" s="579"/>
      <c r="V75" s="579"/>
      <c r="W75" s="579"/>
      <c r="X75" s="579"/>
      <c r="Y75" s="579"/>
      <c r="Z75" s="579"/>
      <c r="AA75" s="579"/>
      <c r="AB75" s="579"/>
      <c r="AC75" s="737"/>
      <c r="AD75" s="738"/>
      <c r="AE75" s="593"/>
      <c r="AF75" s="215"/>
      <c r="AG75" s="872"/>
      <c r="AH75" s="872"/>
      <c r="AI75" s="872"/>
      <c r="AJ75" s="872"/>
      <c r="AK75" s="872"/>
      <c r="AL75" s="872"/>
      <c r="AM75" s="872"/>
      <c r="AN75" s="741"/>
      <c r="AO75" s="742"/>
      <c r="AP75" s="738"/>
      <c r="AQ75" s="744"/>
      <c r="AR75" s="593"/>
      <c r="AS75" s="731"/>
      <c r="AT75" s="732"/>
      <c r="AU75" s="733"/>
      <c r="AV75" s="675"/>
      <c r="AW75" s="676"/>
      <c r="AX75" s="676"/>
      <c r="AY75" s="676"/>
      <c r="AZ75" s="676"/>
      <c r="BA75" s="676"/>
      <c r="BB75" s="676"/>
      <c r="BC75" s="676"/>
      <c r="BD75" s="677"/>
      <c r="BE75" s="216"/>
      <c r="BF75" s="789"/>
      <c r="BG75" s="781"/>
      <c r="BH75" s="781"/>
      <c r="BI75" s="782"/>
    </row>
    <row r="76" spans="2:61" ht="10.5" customHeight="1">
      <c r="B76" s="590"/>
      <c r="C76" s="310"/>
      <c r="D76" s="594"/>
      <c r="E76" s="595"/>
      <c r="F76" s="595"/>
      <c r="G76" s="595"/>
      <c r="H76" s="595"/>
      <c r="I76" s="595"/>
      <c r="J76" s="595"/>
      <c r="K76" s="595"/>
      <c r="L76" s="596"/>
      <c r="M76" s="584" t="s">
        <v>137</v>
      </c>
      <c r="N76" s="585"/>
      <c r="O76" s="585"/>
      <c r="P76" s="585"/>
      <c r="Q76" s="585"/>
      <c r="R76" s="585"/>
      <c r="S76" s="586"/>
      <c r="T76" s="708"/>
      <c r="U76" s="709"/>
      <c r="V76" s="709"/>
      <c r="W76" s="709"/>
      <c r="X76" s="709"/>
      <c r="Y76" s="709"/>
      <c r="Z76" s="709"/>
      <c r="AA76" s="709"/>
      <c r="AB76" s="709"/>
      <c r="AC76" s="217"/>
      <c r="AD76" s="710"/>
      <c r="AE76" s="711"/>
      <c r="AF76" s="714" t="s">
        <v>23</v>
      </c>
      <c r="AG76" s="870"/>
      <c r="AH76" s="870"/>
      <c r="AI76" s="870"/>
      <c r="AJ76" s="870"/>
      <c r="AK76" s="870"/>
      <c r="AL76" s="870"/>
      <c r="AM76" s="870"/>
      <c r="AN76" s="218"/>
      <c r="AO76" s="219"/>
      <c r="AP76" s="722"/>
      <c r="AQ76" s="723"/>
      <c r="AR76" s="724"/>
      <c r="AS76" s="728"/>
      <c r="AT76" s="729"/>
      <c r="AU76" s="730"/>
      <c r="AV76" s="869"/>
      <c r="AW76" s="870"/>
      <c r="AX76" s="870"/>
      <c r="AY76" s="870"/>
      <c r="AZ76" s="870"/>
      <c r="BA76" s="870"/>
      <c r="BB76" s="870"/>
      <c r="BC76" s="870"/>
      <c r="BD76" s="870"/>
      <c r="BE76" s="27"/>
      <c r="BF76" s="789"/>
      <c r="BG76" s="781"/>
      <c r="BH76" s="781"/>
      <c r="BI76" s="782"/>
    </row>
    <row r="77" spans="2:61" ht="10.5" customHeight="1">
      <c r="B77" s="592"/>
      <c r="C77" s="593"/>
      <c r="D77" s="600"/>
      <c r="E77" s="601"/>
      <c r="F77" s="601"/>
      <c r="G77" s="601"/>
      <c r="H77" s="601"/>
      <c r="I77" s="601"/>
      <c r="J77" s="601"/>
      <c r="K77" s="601"/>
      <c r="L77" s="602"/>
      <c r="M77" s="587"/>
      <c r="N77" s="588"/>
      <c r="O77" s="588"/>
      <c r="P77" s="588"/>
      <c r="Q77" s="588"/>
      <c r="R77" s="588"/>
      <c r="S77" s="589"/>
      <c r="T77" s="578"/>
      <c r="U77" s="579"/>
      <c r="V77" s="579"/>
      <c r="W77" s="579"/>
      <c r="X77" s="579"/>
      <c r="Y77" s="579"/>
      <c r="Z77" s="579"/>
      <c r="AA77" s="579"/>
      <c r="AB77" s="579"/>
      <c r="AC77" s="29"/>
      <c r="AD77" s="712"/>
      <c r="AE77" s="713"/>
      <c r="AF77" s="715"/>
      <c r="AG77" s="872"/>
      <c r="AH77" s="872"/>
      <c r="AI77" s="872"/>
      <c r="AJ77" s="872"/>
      <c r="AK77" s="872"/>
      <c r="AL77" s="872"/>
      <c r="AM77" s="872"/>
      <c r="AN77" s="220"/>
      <c r="AO77" s="221"/>
      <c r="AP77" s="725"/>
      <c r="AQ77" s="726"/>
      <c r="AR77" s="727"/>
      <c r="AS77" s="731"/>
      <c r="AT77" s="732"/>
      <c r="AU77" s="733"/>
      <c r="AV77" s="871"/>
      <c r="AW77" s="872"/>
      <c r="AX77" s="872"/>
      <c r="AY77" s="872"/>
      <c r="AZ77" s="872"/>
      <c r="BA77" s="872"/>
      <c r="BB77" s="872"/>
      <c r="BC77" s="872"/>
      <c r="BD77" s="872"/>
      <c r="BE77" s="28"/>
      <c r="BF77" s="789"/>
      <c r="BG77" s="781"/>
      <c r="BH77" s="781"/>
      <c r="BI77" s="782"/>
    </row>
    <row r="78" spans="2:61" ht="18" customHeight="1">
      <c r="B78" s="694"/>
      <c r="C78" s="695"/>
      <c r="D78" s="696" t="s">
        <v>138</v>
      </c>
      <c r="E78" s="697"/>
      <c r="F78" s="697"/>
      <c r="G78" s="697"/>
      <c r="H78" s="697"/>
      <c r="I78" s="697"/>
      <c r="J78" s="697"/>
      <c r="K78" s="697"/>
      <c r="L78" s="698"/>
      <c r="M78" s="699"/>
      <c r="N78" s="700"/>
      <c r="O78" s="700"/>
      <c r="P78" s="700"/>
      <c r="Q78" s="700"/>
      <c r="R78" s="700"/>
      <c r="S78" s="695"/>
      <c r="T78" s="701">
        <f>SUM(T12:AB77)</f>
        <v>0</v>
      </c>
      <c r="U78" s="702"/>
      <c r="V78" s="702"/>
      <c r="W78" s="702"/>
      <c r="X78" s="702"/>
      <c r="Y78" s="702"/>
      <c r="Z78" s="702"/>
      <c r="AA78" s="702"/>
      <c r="AB78" s="703"/>
      <c r="AC78" s="222"/>
      <c r="AD78" s="704"/>
      <c r="AE78" s="705"/>
      <c r="AF78" s="223"/>
      <c r="AG78" s="685">
        <f>SUM(AG12:AM77)</f>
        <v>0</v>
      </c>
      <c r="AH78" s="686"/>
      <c r="AI78" s="686"/>
      <c r="AJ78" s="686"/>
      <c r="AK78" s="686"/>
      <c r="AL78" s="686"/>
      <c r="AM78" s="687"/>
      <c r="AN78" s="706"/>
      <c r="AO78" s="707"/>
      <c r="AP78" s="682"/>
      <c r="AQ78" s="683"/>
      <c r="AR78" s="684"/>
      <c r="AS78" s="682"/>
      <c r="AT78" s="683"/>
      <c r="AU78" s="684"/>
      <c r="AV78" s="685">
        <f>SUM(AV12:BD77)</f>
        <v>0</v>
      </c>
      <c r="AW78" s="686"/>
      <c r="AX78" s="686"/>
      <c r="AY78" s="686"/>
      <c r="AZ78" s="686"/>
      <c r="BA78" s="686"/>
      <c r="BB78" s="686"/>
      <c r="BC78" s="686"/>
      <c r="BD78" s="687"/>
      <c r="BE78" s="216"/>
      <c r="BF78" s="789"/>
      <c r="BG78" s="781"/>
      <c r="BH78" s="781"/>
      <c r="BI78" s="782"/>
    </row>
    <row r="79" spans="2:61" ht="18" customHeight="1">
      <c r="AE79" s="224"/>
      <c r="AF79" s="225" t="s">
        <v>91</v>
      </c>
      <c r="AG79" s="688" t="s">
        <v>139</v>
      </c>
      <c r="AH79" s="688"/>
      <c r="AI79" s="688"/>
      <c r="AJ79" s="688"/>
      <c r="AK79" s="688"/>
      <c r="AL79" s="688"/>
      <c r="AM79" s="688"/>
      <c r="AN79" s="688"/>
      <c r="AO79" s="689"/>
      <c r="AP79" s="226" t="s">
        <v>26</v>
      </c>
      <c r="AQ79" s="690" t="s">
        <v>140</v>
      </c>
      <c r="AR79" s="690"/>
      <c r="AS79" s="690"/>
      <c r="AT79" s="690"/>
      <c r="AU79" s="691"/>
      <c r="AV79" s="692" t="s">
        <v>141</v>
      </c>
      <c r="AW79" s="692"/>
      <c r="AX79" s="692"/>
      <c r="AY79" s="692"/>
      <c r="AZ79" s="692"/>
      <c r="BA79" s="692"/>
      <c r="BB79" s="692"/>
      <c r="BC79" s="692"/>
      <c r="BD79" s="692"/>
      <c r="BE79" s="693"/>
      <c r="BF79" s="789"/>
      <c r="BG79" s="781"/>
      <c r="BH79" s="781"/>
      <c r="BI79" s="782"/>
    </row>
    <row r="80" spans="2:61" ht="10.15" customHeight="1">
      <c r="AF80" s="661">
        <f>AG78</f>
        <v>0</v>
      </c>
      <c r="AG80" s="662"/>
      <c r="AH80" s="662"/>
      <c r="AI80" s="662"/>
      <c r="AJ80" s="662"/>
      <c r="AK80" s="662"/>
      <c r="AL80" s="662"/>
      <c r="AM80" s="662"/>
      <c r="AN80" s="665" t="s">
        <v>117</v>
      </c>
      <c r="AO80" s="666"/>
      <c r="AP80" s="669" t="s">
        <v>142</v>
      </c>
      <c r="AQ80" s="670"/>
      <c r="AR80" s="670"/>
      <c r="AS80" s="670"/>
      <c r="AT80" s="670"/>
      <c r="AU80" s="671"/>
      <c r="AV80" s="867">
        <f>ROUNDDOWN(AF80*0.02,-3)</f>
        <v>0</v>
      </c>
      <c r="AW80" s="662"/>
      <c r="AX80" s="662"/>
      <c r="AY80" s="662"/>
      <c r="AZ80" s="662"/>
      <c r="BA80" s="662"/>
      <c r="BB80" s="662"/>
      <c r="BC80" s="662"/>
      <c r="BD80" s="662"/>
      <c r="BE80" s="678" t="s">
        <v>63</v>
      </c>
      <c r="BF80" s="789"/>
      <c r="BG80" s="781"/>
      <c r="BH80" s="781"/>
      <c r="BI80" s="782"/>
    </row>
    <row r="81" spans="2:61" ht="10.15" customHeight="1">
      <c r="AF81" s="663"/>
      <c r="AG81" s="664"/>
      <c r="AH81" s="664"/>
      <c r="AI81" s="664"/>
      <c r="AJ81" s="664"/>
      <c r="AK81" s="664"/>
      <c r="AL81" s="664"/>
      <c r="AM81" s="664"/>
      <c r="AN81" s="667"/>
      <c r="AO81" s="668"/>
      <c r="AP81" s="680">
        <v>0.02</v>
      </c>
      <c r="AQ81" s="349"/>
      <c r="AR81" s="349"/>
      <c r="AS81" s="349"/>
      <c r="AT81" s="349"/>
      <c r="AU81" s="681"/>
      <c r="AV81" s="868"/>
      <c r="AW81" s="664"/>
      <c r="AX81" s="664"/>
      <c r="AY81" s="664"/>
      <c r="AZ81" s="664"/>
      <c r="BA81" s="664"/>
      <c r="BB81" s="664"/>
      <c r="BC81" s="664"/>
      <c r="BD81" s="664"/>
      <c r="BE81" s="679"/>
      <c r="BF81" s="789"/>
      <c r="BG81" s="781"/>
      <c r="BH81" s="781"/>
      <c r="BI81" s="782"/>
    </row>
    <row r="82" spans="2:61" ht="11.1" customHeight="1">
      <c r="B82" s="583" t="s">
        <v>143</v>
      </c>
      <c r="C82" s="583"/>
      <c r="D82" s="583"/>
      <c r="E82" s="583"/>
      <c r="F82" s="583"/>
      <c r="G82" s="583"/>
      <c r="H82" s="583"/>
      <c r="I82" s="583"/>
      <c r="J82" s="583"/>
      <c r="K82" s="583"/>
      <c r="L82" s="583"/>
      <c r="M82" s="583"/>
      <c r="N82" s="583"/>
      <c r="O82" s="583"/>
      <c r="P82" s="583"/>
      <c r="Q82" s="583"/>
      <c r="R82" s="583"/>
      <c r="S82" s="583"/>
      <c r="T82" s="583"/>
      <c r="U82" s="583"/>
      <c r="V82" s="583"/>
      <c r="W82" s="583"/>
      <c r="X82" s="583"/>
      <c r="Y82" s="583"/>
      <c r="Z82" s="583"/>
      <c r="AA82" s="583"/>
      <c r="AB82" s="583"/>
      <c r="AC82" s="583"/>
      <c r="AD82" s="583"/>
      <c r="AE82" s="583"/>
      <c r="AF82" s="583"/>
      <c r="AG82" s="583"/>
      <c r="AH82" s="583"/>
      <c r="AS82" s="654" t="s">
        <v>144</v>
      </c>
      <c r="AT82" s="654"/>
      <c r="AU82" s="654"/>
      <c r="AV82" s="654"/>
      <c r="AW82" s="865"/>
      <c r="AX82" s="865"/>
      <c r="AY82" s="865"/>
      <c r="AZ82" s="865"/>
      <c r="BA82" s="345" t="s">
        <v>74</v>
      </c>
      <c r="BB82" s="345"/>
      <c r="BC82" s="345"/>
      <c r="BD82" s="865"/>
      <c r="BE82" s="865"/>
      <c r="BF82" s="866"/>
      <c r="BG82" s="866"/>
      <c r="BH82" s="201" t="s">
        <v>71</v>
      </c>
    </row>
    <row r="83" spans="2:61" ht="11.1" customHeight="1">
      <c r="B83" s="583"/>
      <c r="C83" s="583"/>
      <c r="D83" s="583"/>
      <c r="E83" s="583"/>
      <c r="F83" s="583"/>
      <c r="G83" s="583"/>
      <c r="H83" s="583"/>
      <c r="I83" s="583"/>
      <c r="J83" s="583"/>
      <c r="K83" s="583"/>
      <c r="L83" s="583"/>
      <c r="M83" s="583"/>
      <c r="N83" s="583"/>
      <c r="O83" s="583"/>
      <c r="P83" s="583"/>
      <c r="Q83" s="583"/>
      <c r="R83" s="583"/>
      <c r="S83" s="583"/>
      <c r="T83" s="583"/>
      <c r="U83" s="583"/>
      <c r="V83" s="583"/>
      <c r="W83" s="583"/>
      <c r="X83" s="583"/>
      <c r="Y83" s="583"/>
      <c r="Z83" s="583"/>
      <c r="AA83" s="583"/>
      <c r="AB83" s="583"/>
      <c r="AC83" s="583"/>
      <c r="AD83" s="583"/>
      <c r="AE83" s="583"/>
      <c r="AF83" s="583"/>
      <c r="AG83" s="583"/>
      <c r="AH83" s="583"/>
      <c r="AR83" s="227"/>
      <c r="AS83" s="658" t="s">
        <v>145</v>
      </c>
      <c r="AT83" s="658"/>
      <c r="AU83" s="658"/>
      <c r="AV83" s="658"/>
      <c r="AW83" s="866"/>
      <c r="AX83" s="866"/>
      <c r="AY83" s="866"/>
      <c r="AZ83" s="201" t="s">
        <v>74</v>
      </c>
      <c r="BA83" s="866"/>
      <c r="BB83" s="866"/>
      <c r="BC83" s="866"/>
      <c r="BD83" s="201" t="s">
        <v>74</v>
      </c>
      <c r="BE83" s="866"/>
      <c r="BF83" s="866"/>
      <c r="BG83" s="866"/>
      <c r="BH83" s="201" t="s">
        <v>71</v>
      </c>
    </row>
    <row r="84" spans="2:61" ht="11.1" customHeight="1">
      <c r="D84" s="649" t="s">
        <v>282</v>
      </c>
      <c r="E84" s="649"/>
      <c r="F84" s="649"/>
      <c r="I84" s="649"/>
      <c r="J84" s="649"/>
      <c r="K84" s="649"/>
      <c r="M84" s="649"/>
      <c r="N84" s="649"/>
      <c r="O84" s="649"/>
    </row>
    <row r="85" spans="2:61" s="229" customFormat="1" ht="11.1" customHeight="1">
      <c r="B85" s="651"/>
      <c r="C85" s="651"/>
      <c r="D85" s="650"/>
      <c r="E85" s="650"/>
      <c r="F85" s="650"/>
      <c r="G85" s="651" t="s">
        <v>60</v>
      </c>
      <c r="H85" s="651"/>
      <c r="I85" s="650"/>
      <c r="J85" s="650"/>
      <c r="K85" s="650"/>
      <c r="L85" s="228" t="s">
        <v>61</v>
      </c>
      <c r="M85" s="650"/>
      <c r="N85" s="650"/>
      <c r="O85" s="650"/>
      <c r="P85" s="651" t="s">
        <v>72</v>
      </c>
      <c r="Q85" s="651"/>
      <c r="AO85" s="640"/>
      <c r="AP85" s="640"/>
      <c r="AQ85" s="640"/>
      <c r="AR85" s="640"/>
      <c r="AS85" s="640"/>
      <c r="AT85" s="640"/>
      <c r="AU85" s="640"/>
      <c r="AV85" s="640"/>
      <c r="AW85" s="640"/>
      <c r="AX85" s="640"/>
      <c r="AY85" s="640"/>
      <c r="AZ85" s="640"/>
      <c r="BA85" s="640"/>
      <c r="BB85" s="640"/>
      <c r="BC85" s="640"/>
      <c r="BD85" s="640"/>
      <c r="BE85" s="640"/>
      <c r="BF85" s="640"/>
      <c r="BG85"/>
      <c r="BH85" s="230"/>
    </row>
    <row r="86" spans="2:61" ht="11.1" customHeight="1">
      <c r="AF86" s="229"/>
      <c r="AG86" s="229"/>
      <c r="AH86" s="229"/>
      <c r="AI86" s="229"/>
      <c r="AJ86" s="229"/>
      <c r="AK86" s="642" t="s">
        <v>146</v>
      </c>
      <c r="AL86" s="642"/>
      <c r="AM86" s="642"/>
      <c r="AN86" s="231"/>
      <c r="AO86" s="641"/>
      <c r="AP86" s="641"/>
      <c r="AQ86" s="641"/>
      <c r="AR86" s="641"/>
      <c r="AS86" s="641"/>
      <c r="AT86" s="641"/>
      <c r="AU86" s="641"/>
      <c r="AV86" s="641"/>
      <c r="AW86" s="641"/>
      <c r="AX86" s="641"/>
      <c r="AY86" s="641"/>
      <c r="AZ86" s="641"/>
      <c r="BA86" s="641"/>
      <c r="BB86" s="641"/>
      <c r="BC86" s="641"/>
      <c r="BD86" s="641"/>
      <c r="BE86" s="641"/>
      <c r="BF86" s="641"/>
      <c r="BG86" s="232"/>
      <c r="BH86" s="231"/>
      <c r="BI86" s="229"/>
    </row>
    <row r="87" spans="2:61" ht="11.1" customHeight="1">
      <c r="B87" s="643" t="s">
        <v>163</v>
      </c>
      <c r="C87" s="643"/>
      <c r="D87" s="643"/>
      <c r="E87" s="643"/>
      <c r="F87" s="645" t="s">
        <v>147</v>
      </c>
      <c r="G87" s="645"/>
      <c r="H87" s="645"/>
      <c r="I87" s="645"/>
      <c r="J87" s="645"/>
      <c r="K87" s="645"/>
      <c r="L87" s="645"/>
      <c r="M87" s="645"/>
      <c r="N87" s="645"/>
      <c r="O87" s="645"/>
      <c r="P87" s="645"/>
      <c r="Q87" s="645"/>
      <c r="R87" s="645"/>
      <c r="S87" s="645"/>
      <c r="T87" s="645"/>
      <c r="U87" s="645"/>
      <c r="V87" s="645"/>
      <c r="W87" s="645"/>
      <c r="X87" s="645"/>
      <c r="Y87" s="645"/>
      <c r="Z87" s="645"/>
      <c r="AF87" s="229"/>
      <c r="AG87" s="229"/>
      <c r="AH87" s="229"/>
      <c r="AI87" s="229"/>
      <c r="AJ87" s="229"/>
      <c r="AK87" s="229"/>
      <c r="AL87" s="229"/>
      <c r="AM87" s="229"/>
      <c r="AN87" s="229"/>
      <c r="AO87" s="864"/>
      <c r="AP87" s="864"/>
      <c r="AQ87" s="864"/>
      <c r="AR87" s="864"/>
      <c r="AS87" s="864"/>
      <c r="AT87" s="864"/>
      <c r="AU87" s="864"/>
      <c r="AV87" s="864"/>
      <c r="AW87" s="864"/>
      <c r="AX87" s="864"/>
      <c r="AY87" s="864"/>
      <c r="AZ87" s="864"/>
      <c r="BA87" s="864"/>
      <c r="BB87" s="864"/>
      <c r="BC87" s="864"/>
      <c r="BD87" s="864"/>
      <c r="BE87" s="864"/>
      <c r="BF87" s="864"/>
      <c r="BG87" s="233"/>
      <c r="BH87" s="233"/>
      <c r="BI87" s="229"/>
    </row>
    <row r="88" spans="2:61" ht="11.1" customHeight="1">
      <c r="B88" s="644"/>
      <c r="C88" s="644"/>
      <c r="D88" s="644"/>
      <c r="E88" s="644"/>
      <c r="F88" s="646"/>
      <c r="G88" s="646"/>
      <c r="H88" s="646"/>
      <c r="I88" s="646"/>
      <c r="J88" s="646"/>
      <c r="K88" s="646"/>
      <c r="L88" s="646"/>
      <c r="M88" s="646"/>
      <c r="N88" s="646"/>
      <c r="O88" s="646"/>
      <c r="P88" s="646"/>
      <c r="Q88" s="646"/>
      <c r="R88" s="646"/>
      <c r="S88" s="646"/>
      <c r="T88" s="646"/>
      <c r="U88" s="646"/>
      <c r="V88" s="646"/>
      <c r="W88" s="646"/>
      <c r="X88" s="646"/>
      <c r="Y88" s="646"/>
      <c r="Z88" s="646"/>
      <c r="AA88" s="222"/>
      <c r="AF88" s="229"/>
      <c r="AG88" s="229"/>
      <c r="AH88" s="229"/>
      <c r="AI88" s="229"/>
      <c r="AJ88" s="229"/>
      <c r="AK88" s="229"/>
      <c r="AL88" s="229"/>
      <c r="AM88" s="229"/>
      <c r="AO88" s="647"/>
      <c r="AP88" s="647"/>
      <c r="AQ88" s="647"/>
      <c r="AR88" s="647"/>
      <c r="AS88" s="647"/>
      <c r="AT88" s="647"/>
      <c r="AU88" s="647"/>
      <c r="AV88" s="647"/>
      <c r="AW88" s="647"/>
      <c r="AX88" s="647"/>
      <c r="AY88" s="647"/>
      <c r="AZ88" s="647"/>
      <c r="BA88" s="647"/>
      <c r="BB88" s="647"/>
      <c r="BC88" s="647"/>
      <c r="BD88" s="647"/>
      <c r="BE88" s="647"/>
      <c r="BF88" s="647"/>
      <c r="BG88" s="234"/>
      <c r="BH88" s="234"/>
      <c r="BI88" s="229"/>
    </row>
    <row r="89" spans="2:61" ht="11.1" customHeight="1">
      <c r="AF89" s="229"/>
      <c r="AG89" s="229"/>
      <c r="AH89" s="229" t="s">
        <v>148</v>
      </c>
      <c r="AI89" s="229"/>
      <c r="AJ89" s="229"/>
      <c r="AK89" s="229"/>
      <c r="AL89" s="229"/>
      <c r="AM89" s="229"/>
      <c r="AN89" s="235"/>
      <c r="AO89" s="647"/>
      <c r="AP89" s="647"/>
      <c r="AQ89" s="647"/>
      <c r="AR89" s="647"/>
      <c r="AS89" s="647"/>
      <c r="AT89" s="647"/>
      <c r="AU89" s="647"/>
      <c r="AV89" s="647"/>
      <c r="AW89" s="647"/>
      <c r="AX89" s="647"/>
      <c r="AY89" s="647"/>
      <c r="AZ89" s="647"/>
      <c r="BA89" s="647"/>
      <c r="BB89" s="647"/>
      <c r="BC89" s="647"/>
      <c r="BD89" s="647"/>
      <c r="BE89" s="647"/>
      <c r="BF89" s="647"/>
      <c r="BG89" s="229"/>
      <c r="BH89" s="229"/>
      <c r="BI89" s="229"/>
    </row>
    <row r="90" spans="2:61" ht="11.1" customHeight="1">
      <c r="AF90" s="229"/>
      <c r="AG90" s="229"/>
      <c r="AH90" s="229"/>
      <c r="AI90" s="229"/>
      <c r="AJ90" s="229"/>
      <c r="AK90" s="642" t="s">
        <v>149</v>
      </c>
      <c r="AL90" s="642"/>
      <c r="AM90" s="642"/>
      <c r="AN90" s="236"/>
      <c r="AO90" s="648"/>
      <c r="AP90" s="648"/>
      <c r="AQ90" s="648"/>
      <c r="AR90" s="648"/>
      <c r="AS90" s="648"/>
      <c r="AT90" s="648"/>
      <c r="AU90" s="648"/>
      <c r="AV90" s="648"/>
      <c r="AW90" s="648"/>
      <c r="AX90" s="648"/>
      <c r="AY90" s="648"/>
      <c r="AZ90" s="648"/>
      <c r="BA90" s="648"/>
      <c r="BB90" s="648"/>
      <c r="BC90" s="648"/>
      <c r="BD90" s="648"/>
      <c r="BE90" s="648"/>
      <c r="BF90" s="648"/>
      <c r="BG90" s="228"/>
      <c r="BH90" s="228"/>
      <c r="BI90" s="229"/>
    </row>
    <row r="91" spans="2:61" ht="11.1" customHeight="1">
      <c r="AR91" s="620" t="s">
        <v>150</v>
      </c>
      <c r="AS91" s="620"/>
      <c r="AT91" s="620"/>
      <c r="AU91" s="620"/>
      <c r="AV91" s="620"/>
      <c r="AW91" s="620"/>
      <c r="AX91" s="620"/>
      <c r="AY91" s="620"/>
      <c r="AZ91" s="620"/>
      <c r="BA91" s="620"/>
      <c r="BB91" s="620"/>
      <c r="BC91" s="620"/>
      <c r="BD91" s="620"/>
      <c r="BE91" s="620"/>
      <c r="BF91" s="620"/>
      <c r="BG91" s="620"/>
      <c r="BH91" s="620"/>
    </row>
    <row r="92" spans="2:61" ht="11.1" customHeight="1">
      <c r="AR92" s="620"/>
      <c r="AS92" s="620"/>
      <c r="AT92" s="620"/>
      <c r="AU92" s="620"/>
      <c r="AV92" s="620"/>
      <c r="AW92" s="620"/>
      <c r="AX92" s="620"/>
      <c r="AY92" s="620"/>
      <c r="AZ92" s="620"/>
      <c r="BA92" s="620"/>
      <c r="BB92" s="620"/>
      <c r="BC92" s="620"/>
      <c r="BD92" s="620"/>
      <c r="BE92" s="620"/>
      <c r="BF92" s="620"/>
      <c r="BG92" s="620"/>
      <c r="BH92" s="620"/>
    </row>
    <row r="93" spans="2:61" ht="11.1" customHeight="1">
      <c r="B93" s="621" t="s">
        <v>151</v>
      </c>
      <c r="C93" s="622" t="s">
        <v>152</v>
      </c>
      <c r="D93" s="623" t="s">
        <v>153</v>
      </c>
      <c r="E93" s="624"/>
      <c r="F93" s="624"/>
      <c r="G93" s="624"/>
      <c r="H93" s="624"/>
      <c r="I93" s="624"/>
      <c r="J93" s="624"/>
      <c r="K93" s="624"/>
      <c r="L93" s="624"/>
      <c r="M93" s="624"/>
      <c r="N93" s="624"/>
      <c r="O93" s="624"/>
      <c r="P93" s="624"/>
      <c r="Q93" s="624"/>
      <c r="R93" s="624"/>
      <c r="S93" s="624"/>
      <c r="T93" s="624"/>
      <c r="U93" s="624"/>
      <c r="V93" s="624"/>
      <c r="W93" s="624"/>
      <c r="X93" s="624"/>
      <c r="Y93" s="625"/>
      <c r="Z93" s="623" t="s">
        <v>154</v>
      </c>
      <c r="AA93" s="624"/>
      <c r="AB93" s="624"/>
      <c r="AC93" s="624"/>
      <c r="AD93" s="624"/>
      <c r="AE93" s="624"/>
      <c r="AF93" s="624"/>
      <c r="AG93" s="624"/>
      <c r="AH93" s="624"/>
      <c r="AI93" s="624"/>
      <c r="AJ93" s="624"/>
      <c r="AK93" s="624"/>
      <c r="AL93" s="624"/>
      <c r="AM93" s="624"/>
      <c r="AN93" s="624"/>
      <c r="AO93" s="624"/>
      <c r="AP93" s="624"/>
      <c r="AQ93" s="625"/>
      <c r="AR93" s="623" t="s">
        <v>155</v>
      </c>
      <c r="AS93" s="624"/>
      <c r="AT93" s="624"/>
      <c r="AU93" s="624"/>
      <c r="AV93" s="624"/>
      <c r="AW93" s="624"/>
      <c r="AX93" s="624"/>
      <c r="AY93" s="624"/>
      <c r="AZ93" s="624"/>
      <c r="BA93" s="624"/>
      <c r="BB93" s="624"/>
      <c r="BC93" s="624"/>
      <c r="BD93" s="624"/>
      <c r="BE93" s="624"/>
      <c r="BF93" s="624"/>
      <c r="BG93" s="624"/>
      <c r="BH93" s="625"/>
    </row>
    <row r="94" spans="2:61" ht="9" customHeight="1">
      <c r="B94" s="621"/>
      <c r="C94" s="622"/>
      <c r="D94" s="626"/>
      <c r="E94" s="627"/>
      <c r="F94" s="627"/>
      <c r="G94" s="627"/>
      <c r="H94" s="627"/>
      <c r="I94" s="627"/>
      <c r="J94" s="627"/>
      <c r="K94" s="627"/>
      <c r="L94" s="627"/>
      <c r="M94" s="627"/>
      <c r="N94" s="627"/>
      <c r="O94" s="627"/>
      <c r="P94" s="627"/>
      <c r="Q94" s="627"/>
      <c r="R94" s="627"/>
      <c r="S94" s="627"/>
      <c r="T94" s="627"/>
      <c r="U94" s="627"/>
      <c r="V94" s="627"/>
      <c r="W94" s="627"/>
      <c r="X94" s="627"/>
      <c r="Y94" s="628"/>
      <c r="Z94" s="634"/>
      <c r="AA94" s="635"/>
      <c r="AB94" s="635"/>
      <c r="AC94" s="635"/>
      <c r="AD94" s="635"/>
      <c r="AE94" s="635"/>
      <c r="AF94" s="635"/>
      <c r="AG94" s="635"/>
      <c r="AH94" s="635"/>
      <c r="AI94" s="635"/>
      <c r="AJ94" s="635"/>
      <c r="AK94" s="635"/>
      <c r="AL94" s="635"/>
      <c r="AM94" s="635"/>
      <c r="AN94" s="635"/>
      <c r="AO94" s="636"/>
      <c r="AP94" s="637"/>
      <c r="AQ94" s="638"/>
      <c r="AR94" s="634"/>
      <c r="AS94" s="635"/>
      <c r="AT94" s="635"/>
      <c r="AU94" s="635"/>
      <c r="AV94" s="635"/>
      <c r="AW94" s="635"/>
      <c r="AX94" s="635"/>
      <c r="AY94" s="635"/>
      <c r="AZ94" s="635"/>
      <c r="BA94" s="635"/>
      <c r="BB94" s="635"/>
      <c r="BC94" s="635"/>
      <c r="BD94" s="635"/>
      <c r="BE94" s="635"/>
      <c r="BF94" s="635"/>
      <c r="BG94" s="635"/>
      <c r="BH94" s="639"/>
    </row>
    <row r="95" spans="2:61" ht="9" customHeight="1">
      <c r="B95" s="621"/>
      <c r="C95" s="622"/>
      <c r="D95" s="629"/>
      <c r="E95" s="379"/>
      <c r="F95" s="379"/>
      <c r="G95" s="379"/>
      <c r="H95" s="379"/>
      <c r="I95" s="379"/>
      <c r="J95" s="379"/>
      <c r="K95" s="379"/>
      <c r="L95" s="379"/>
      <c r="M95" s="379"/>
      <c r="N95" s="379"/>
      <c r="O95" s="379"/>
      <c r="P95" s="379"/>
      <c r="Q95" s="379"/>
      <c r="R95" s="379"/>
      <c r="S95" s="379"/>
      <c r="T95" s="379"/>
      <c r="U95" s="379"/>
      <c r="V95" s="379"/>
      <c r="W95" s="379"/>
      <c r="X95" s="379"/>
      <c r="Y95" s="630"/>
      <c r="Z95" s="634"/>
      <c r="AA95" s="635"/>
      <c r="AB95" s="635"/>
      <c r="AC95" s="635"/>
      <c r="AD95" s="635"/>
      <c r="AE95" s="635"/>
      <c r="AF95" s="635"/>
      <c r="AG95" s="635"/>
      <c r="AH95" s="635"/>
      <c r="AI95" s="635"/>
      <c r="AJ95" s="635"/>
      <c r="AK95" s="635"/>
      <c r="AL95" s="635"/>
      <c r="AM95" s="635"/>
      <c r="AN95" s="635"/>
      <c r="AO95" s="636"/>
      <c r="AP95" s="637"/>
      <c r="AQ95" s="638"/>
      <c r="AR95" s="634"/>
      <c r="AS95" s="635"/>
      <c r="AT95" s="635"/>
      <c r="AU95" s="635"/>
      <c r="AV95" s="635"/>
      <c r="AW95" s="635"/>
      <c r="AX95" s="635"/>
      <c r="AY95" s="635"/>
      <c r="AZ95" s="635"/>
      <c r="BA95" s="635"/>
      <c r="BB95" s="635"/>
      <c r="BC95" s="635"/>
      <c r="BD95" s="635"/>
      <c r="BE95" s="635"/>
      <c r="BF95" s="635"/>
      <c r="BG95" s="635"/>
      <c r="BH95" s="639"/>
    </row>
    <row r="96" spans="2:61" ht="9" customHeight="1">
      <c r="B96" s="621"/>
      <c r="C96" s="622"/>
      <c r="D96" s="631"/>
      <c r="E96" s="632"/>
      <c r="F96" s="632"/>
      <c r="G96" s="632"/>
      <c r="H96" s="632"/>
      <c r="I96" s="632"/>
      <c r="J96" s="632"/>
      <c r="K96" s="632"/>
      <c r="L96" s="632"/>
      <c r="M96" s="632"/>
      <c r="N96" s="632"/>
      <c r="O96" s="632"/>
      <c r="P96" s="632"/>
      <c r="Q96" s="632"/>
      <c r="R96" s="632"/>
      <c r="S96" s="632"/>
      <c r="T96" s="632"/>
      <c r="U96" s="632"/>
      <c r="V96" s="632"/>
      <c r="W96" s="632"/>
      <c r="X96" s="632"/>
      <c r="Y96" s="633"/>
      <c r="Z96" s="634"/>
      <c r="AA96" s="635"/>
      <c r="AB96" s="635"/>
      <c r="AC96" s="635"/>
      <c r="AD96" s="635"/>
      <c r="AE96" s="635"/>
      <c r="AF96" s="635"/>
      <c r="AG96" s="635"/>
      <c r="AH96" s="635"/>
      <c r="AI96" s="635"/>
      <c r="AJ96" s="635"/>
      <c r="AK96" s="635"/>
      <c r="AL96" s="635"/>
      <c r="AM96" s="635"/>
      <c r="AN96" s="635"/>
      <c r="AO96" s="636"/>
      <c r="AP96" s="637"/>
      <c r="AQ96" s="638"/>
      <c r="AR96" s="634"/>
      <c r="AS96" s="635"/>
      <c r="AT96" s="635"/>
      <c r="AU96" s="635"/>
      <c r="AV96" s="635"/>
      <c r="AW96" s="635"/>
      <c r="AX96" s="635"/>
      <c r="AY96" s="635"/>
      <c r="AZ96" s="635"/>
      <c r="BA96" s="635"/>
      <c r="BB96" s="635"/>
      <c r="BC96" s="635"/>
      <c r="BD96" s="635"/>
      <c r="BE96" s="635"/>
      <c r="BF96" s="635"/>
      <c r="BG96" s="635"/>
      <c r="BH96" s="639"/>
    </row>
    <row r="97" spans="2:61" ht="11.1" customHeight="1">
      <c r="BH97" s="237"/>
    </row>
    <row r="98" spans="2:61" ht="9" customHeight="1"/>
    <row r="99" spans="2:61" ht="15" customHeight="1">
      <c r="B99" s="203" t="s">
        <v>96</v>
      </c>
    </row>
    <row r="100" spans="2:61" ht="11.1" customHeight="1">
      <c r="B100" s="203"/>
      <c r="N100" s="582" t="s">
        <v>97</v>
      </c>
      <c r="O100" s="582"/>
      <c r="P100" s="582"/>
      <c r="Q100" s="582"/>
      <c r="R100" s="582"/>
      <c r="S100" s="582"/>
      <c r="T100" s="582"/>
      <c r="U100" s="582"/>
      <c r="V100" s="582"/>
      <c r="AR100" s="204"/>
      <c r="AS100" s="204"/>
      <c r="AT100" s="204"/>
      <c r="AU100" s="204"/>
      <c r="AV100" s="204"/>
      <c r="AW100" s="204"/>
      <c r="AX100" s="840" t="s">
        <v>90</v>
      </c>
      <c r="AY100" s="841"/>
      <c r="AZ100" s="841"/>
      <c r="BA100" s="841"/>
      <c r="BB100" s="841"/>
      <c r="BC100" s="841"/>
      <c r="BD100" s="841"/>
      <c r="BE100" s="842"/>
    </row>
    <row r="101" spans="2:61" s="1" customFormat="1" ht="10.15" customHeight="1">
      <c r="C101" s="846" t="str">
        <f>C4</f>
        <v>令和７</v>
      </c>
      <c r="D101" s="846"/>
      <c r="E101" s="846"/>
      <c r="F101" s="846"/>
      <c r="G101" s="846"/>
      <c r="H101" s="846"/>
      <c r="I101" s="848" t="s">
        <v>99</v>
      </c>
      <c r="J101" s="848"/>
      <c r="K101" s="848"/>
      <c r="L101" s="848"/>
      <c r="M101" s="848"/>
      <c r="N101" s="848"/>
      <c r="O101" s="848"/>
      <c r="P101" s="848"/>
      <c r="Q101" s="848"/>
      <c r="R101" s="848"/>
      <c r="S101" s="848"/>
      <c r="T101" s="848"/>
      <c r="U101" s="848"/>
      <c r="V101" s="848"/>
      <c r="W101" s="848"/>
      <c r="X101" s="848"/>
      <c r="Y101" s="848"/>
      <c r="Z101" s="848"/>
      <c r="AA101" s="848"/>
      <c r="AB101" s="848"/>
      <c r="AC101" s="848"/>
      <c r="AD101" s="848"/>
      <c r="AE101" s="848"/>
      <c r="AF101" s="848"/>
      <c r="AG101" s="848"/>
      <c r="AH101" s="848"/>
      <c r="AI101" s="848"/>
      <c r="AR101" s="204"/>
      <c r="AS101" s="204"/>
      <c r="AT101" s="204"/>
      <c r="AU101" s="204"/>
      <c r="AV101" s="204"/>
      <c r="AW101" s="204"/>
      <c r="AX101" s="843"/>
      <c r="AY101" s="844"/>
      <c r="AZ101" s="844"/>
      <c r="BA101" s="844"/>
      <c r="BB101" s="844"/>
      <c r="BC101" s="844"/>
      <c r="BD101" s="844"/>
      <c r="BE101" s="845"/>
    </row>
    <row r="102" spans="2:61" s="1" customFormat="1" ht="10.15" customHeight="1">
      <c r="C102" s="847"/>
      <c r="D102" s="847"/>
      <c r="E102" s="847"/>
      <c r="F102" s="847"/>
      <c r="G102" s="847"/>
      <c r="H102" s="847"/>
      <c r="I102" s="849"/>
      <c r="J102" s="849"/>
      <c r="K102" s="849"/>
      <c r="L102" s="849"/>
      <c r="M102" s="849"/>
      <c r="N102" s="849"/>
      <c r="O102" s="849"/>
      <c r="P102" s="849"/>
      <c r="Q102" s="849"/>
      <c r="R102" s="849"/>
      <c r="S102" s="849"/>
      <c r="T102" s="849"/>
      <c r="U102" s="849"/>
      <c r="V102" s="849"/>
      <c r="W102" s="849"/>
      <c r="X102" s="849"/>
      <c r="Y102" s="849"/>
      <c r="Z102" s="849"/>
      <c r="AA102" s="849"/>
      <c r="AB102" s="849"/>
      <c r="AC102" s="849"/>
      <c r="AD102" s="849"/>
      <c r="AE102" s="849"/>
      <c r="AF102" s="849"/>
      <c r="AG102" s="849"/>
      <c r="AH102" s="849"/>
      <c r="AI102" s="849"/>
      <c r="AR102" s="204"/>
      <c r="AS102" s="204"/>
      <c r="AT102" s="204"/>
      <c r="AU102" s="204"/>
      <c r="AV102" s="204"/>
      <c r="AW102" s="204"/>
      <c r="AX102" s="204"/>
      <c r="AY102" s="204"/>
      <c r="AZ102" s="204"/>
      <c r="BA102" s="204"/>
      <c r="BB102" s="204"/>
      <c r="BD102" s="205"/>
      <c r="BE102" s="205"/>
    </row>
    <row r="103" spans="2:61" ht="4.9000000000000004" customHeight="1"/>
    <row r="104" spans="2:61" s="1" customFormat="1" ht="10.15" customHeight="1">
      <c r="B104" s="850" t="s">
        <v>9</v>
      </c>
      <c r="C104" s="277"/>
      <c r="D104" s="277"/>
      <c r="E104" s="277"/>
      <c r="F104" s="277"/>
      <c r="G104" s="277"/>
      <c r="H104" s="277"/>
      <c r="I104" s="277"/>
      <c r="J104" s="277"/>
      <c r="K104" s="277"/>
      <c r="L104" s="277"/>
      <c r="M104" s="852" t="s">
        <v>100</v>
      </c>
      <c r="N104" s="852"/>
      <c r="O104" s="852"/>
      <c r="P104" s="852"/>
      <c r="Q104" s="852" t="s">
        <v>11</v>
      </c>
      <c r="R104" s="852"/>
      <c r="S104" s="852" t="s">
        <v>101</v>
      </c>
      <c r="T104" s="852"/>
      <c r="U104" s="852"/>
      <c r="V104" s="852"/>
      <c r="W104" s="852" t="s">
        <v>102</v>
      </c>
      <c r="X104" s="852"/>
      <c r="Y104" s="852"/>
      <c r="Z104" s="852"/>
      <c r="AA104" s="852"/>
      <c r="AB104" s="852"/>
      <c r="AC104" s="852"/>
      <c r="AD104" s="852"/>
      <c r="AE104" s="852"/>
      <c r="AF104" s="852"/>
      <c r="AG104" s="852"/>
      <c r="AH104" s="852"/>
      <c r="AI104" s="375" t="s">
        <v>103</v>
      </c>
      <c r="AJ104" s="374"/>
      <c r="AK104" s="374"/>
      <c r="AL104" s="374"/>
      <c r="AM104" s="374"/>
      <c r="AN104" s="374"/>
      <c r="AR104" s="853" t="s">
        <v>104</v>
      </c>
      <c r="AS104" s="854"/>
      <c r="AT104" s="854"/>
      <c r="AU104" s="854"/>
      <c r="AV104" s="854"/>
      <c r="AW104" s="854"/>
      <c r="AX104" s="854"/>
      <c r="AY104" s="854"/>
      <c r="AZ104" s="854"/>
      <c r="BA104" s="857">
        <f>BA7</f>
        <v>0</v>
      </c>
      <c r="BB104" s="858"/>
      <c r="BC104" s="854" t="s">
        <v>105</v>
      </c>
      <c r="BD104" s="854"/>
      <c r="BE104" s="860"/>
    </row>
    <row r="105" spans="2:61" s="1" customFormat="1" ht="10.15" customHeight="1">
      <c r="B105" s="591"/>
      <c r="C105" s="282"/>
      <c r="D105" s="282"/>
      <c r="E105" s="282"/>
      <c r="F105" s="282"/>
      <c r="G105" s="282"/>
      <c r="H105" s="282"/>
      <c r="I105" s="282"/>
      <c r="J105" s="282"/>
      <c r="K105" s="282"/>
      <c r="L105" s="282"/>
      <c r="M105" s="836" t="s">
        <v>165</v>
      </c>
      <c r="N105" s="837"/>
      <c r="O105" s="833" t="s">
        <v>166</v>
      </c>
      <c r="P105" s="834"/>
      <c r="Q105" s="836" t="s">
        <v>167</v>
      </c>
      <c r="R105" s="837"/>
      <c r="S105" s="833" t="s">
        <v>168</v>
      </c>
      <c r="T105" s="834"/>
      <c r="U105" s="836" t="s">
        <v>169</v>
      </c>
      <c r="V105" s="837"/>
      <c r="W105" s="833" t="s">
        <v>170</v>
      </c>
      <c r="X105" s="834"/>
      <c r="Y105" s="836" t="s">
        <v>166</v>
      </c>
      <c r="Z105" s="837"/>
      <c r="AA105" s="833" t="s">
        <v>167</v>
      </c>
      <c r="AB105" s="834"/>
      <c r="AC105" s="836" t="s">
        <v>168</v>
      </c>
      <c r="AD105" s="837"/>
      <c r="AE105" s="833" t="s">
        <v>167</v>
      </c>
      <c r="AF105" s="834"/>
      <c r="AG105" s="836" t="s">
        <v>171</v>
      </c>
      <c r="AH105" s="837"/>
      <c r="AI105" s="838">
        <f>AI8</f>
        <v>0</v>
      </c>
      <c r="AJ105" s="838"/>
      <c r="AK105" s="838">
        <f t="shared" ref="AK105" si="0">AK8</f>
        <v>0</v>
      </c>
      <c r="AL105" s="838"/>
      <c r="AM105" s="838">
        <f t="shared" ref="AM105" si="1">AM8</f>
        <v>0</v>
      </c>
      <c r="AN105" s="862"/>
      <c r="AR105" s="855"/>
      <c r="AS105" s="856"/>
      <c r="AT105" s="856"/>
      <c r="AU105" s="856"/>
      <c r="AV105" s="856"/>
      <c r="AW105" s="856"/>
      <c r="AX105" s="856"/>
      <c r="AY105" s="856"/>
      <c r="AZ105" s="856"/>
      <c r="BA105" s="859"/>
      <c r="BB105" s="859"/>
      <c r="BC105" s="856"/>
      <c r="BD105" s="856"/>
      <c r="BE105" s="861"/>
    </row>
    <row r="106" spans="2:61" s="1" customFormat="1" ht="10.15" customHeight="1">
      <c r="B106" s="851"/>
      <c r="C106" s="511"/>
      <c r="D106" s="511"/>
      <c r="E106" s="511"/>
      <c r="F106" s="511"/>
      <c r="G106" s="511"/>
      <c r="H106" s="511"/>
      <c r="I106" s="511"/>
      <c r="J106" s="511"/>
      <c r="K106" s="511"/>
      <c r="L106" s="511"/>
      <c r="M106" s="837"/>
      <c r="N106" s="837"/>
      <c r="O106" s="835"/>
      <c r="P106" s="835"/>
      <c r="Q106" s="837"/>
      <c r="R106" s="837"/>
      <c r="S106" s="835"/>
      <c r="T106" s="835"/>
      <c r="U106" s="837"/>
      <c r="V106" s="837"/>
      <c r="W106" s="835"/>
      <c r="X106" s="835"/>
      <c r="Y106" s="837"/>
      <c r="Z106" s="837"/>
      <c r="AA106" s="835"/>
      <c r="AB106" s="835"/>
      <c r="AC106" s="837"/>
      <c r="AD106" s="837"/>
      <c r="AE106" s="835"/>
      <c r="AF106" s="835"/>
      <c r="AG106" s="837"/>
      <c r="AH106" s="837"/>
      <c r="AI106" s="839"/>
      <c r="AJ106" s="839"/>
      <c r="AK106" s="839"/>
      <c r="AL106" s="839"/>
      <c r="AM106" s="839"/>
      <c r="AN106" s="863"/>
    </row>
    <row r="107" spans="2:61" s="2" customFormat="1" ht="12" customHeight="1">
      <c r="B107" s="812" t="s">
        <v>106</v>
      </c>
      <c r="C107" s="813"/>
      <c r="D107" s="816" t="s">
        <v>107</v>
      </c>
      <c r="E107" s="817"/>
      <c r="F107" s="817"/>
      <c r="G107" s="817"/>
      <c r="H107" s="817"/>
      <c r="I107" s="817"/>
      <c r="J107" s="817"/>
      <c r="K107" s="817"/>
      <c r="L107" s="818"/>
      <c r="M107" s="822" t="s">
        <v>108</v>
      </c>
      <c r="N107" s="797"/>
      <c r="O107" s="797"/>
      <c r="P107" s="797"/>
      <c r="Q107" s="797"/>
      <c r="R107" s="797"/>
      <c r="S107" s="823"/>
      <c r="T107" s="796" t="s">
        <v>109</v>
      </c>
      <c r="U107" s="797"/>
      <c r="V107" s="797"/>
      <c r="W107" s="797"/>
      <c r="X107" s="797"/>
      <c r="Y107" s="797"/>
      <c r="Z107" s="797"/>
      <c r="AA107" s="797"/>
      <c r="AB107" s="797"/>
      <c r="AC107" s="826"/>
      <c r="AD107" s="829" t="s">
        <v>110</v>
      </c>
      <c r="AE107" s="830"/>
      <c r="AF107" s="796" t="s">
        <v>34</v>
      </c>
      <c r="AG107" s="797"/>
      <c r="AH107" s="797"/>
      <c r="AI107" s="797"/>
      <c r="AJ107" s="797"/>
      <c r="AK107" s="797"/>
      <c r="AL107" s="797"/>
      <c r="AM107" s="797"/>
      <c r="AN107" s="797"/>
      <c r="AO107" s="826"/>
      <c r="AP107" s="793" t="s">
        <v>111</v>
      </c>
      <c r="AQ107" s="794"/>
      <c r="AR107" s="794"/>
      <c r="AS107" s="794"/>
      <c r="AT107" s="794"/>
      <c r="AU107" s="795"/>
      <c r="AV107" s="796" t="s">
        <v>112</v>
      </c>
      <c r="AW107" s="797"/>
      <c r="AX107" s="797"/>
      <c r="AY107" s="797"/>
      <c r="AZ107" s="797"/>
      <c r="BA107" s="797"/>
      <c r="BB107" s="797"/>
      <c r="BC107" s="797"/>
      <c r="BD107" s="797"/>
      <c r="BE107" s="798"/>
    </row>
    <row r="108" spans="2:61" s="2" customFormat="1" ht="12" customHeight="1">
      <c r="B108" s="814"/>
      <c r="C108" s="815"/>
      <c r="D108" s="819"/>
      <c r="E108" s="820"/>
      <c r="F108" s="820"/>
      <c r="G108" s="820"/>
      <c r="H108" s="820"/>
      <c r="I108" s="820"/>
      <c r="J108" s="820"/>
      <c r="K108" s="820"/>
      <c r="L108" s="821"/>
      <c r="M108" s="824"/>
      <c r="N108" s="800"/>
      <c r="O108" s="800"/>
      <c r="P108" s="800"/>
      <c r="Q108" s="800"/>
      <c r="R108" s="800"/>
      <c r="S108" s="825"/>
      <c r="T108" s="827"/>
      <c r="U108" s="800"/>
      <c r="V108" s="800"/>
      <c r="W108" s="800"/>
      <c r="X108" s="800"/>
      <c r="Y108" s="800"/>
      <c r="Z108" s="800"/>
      <c r="AA108" s="800"/>
      <c r="AB108" s="800"/>
      <c r="AC108" s="828"/>
      <c r="AD108" s="831"/>
      <c r="AE108" s="832"/>
      <c r="AF108" s="827"/>
      <c r="AG108" s="800"/>
      <c r="AH108" s="800"/>
      <c r="AI108" s="800"/>
      <c r="AJ108" s="800"/>
      <c r="AK108" s="800"/>
      <c r="AL108" s="800"/>
      <c r="AM108" s="800"/>
      <c r="AN108" s="800"/>
      <c r="AO108" s="828"/>
      <c r="AP108" s="802" t="s">
        <v>113</v>
      </c>
      <c r="AQ108" s="803"/>
      <c r="AR108" s="804"/>
      <c r="AS108" s="805" t="s">
        <v>114</v>
      </c>
      <c r="AT108" s="803"/>
      <c r="AU108" s="806"/>
      <c r="AV108" s="799"/>
      <c r="AW108" s="800"/>
      <c r="AX108" s="800"/>
      <c r="AY108" s="800"/>
      <c r="AZ108" s="800"/>
      <c r="BA108" s="800"/>
      <c r="BB108" s="800"/>
      <c r="BC108" s="800"/>
      <c r="BD108" s="800"/>
      <c r="BE108" s="801"/>
    </row>
    <row r="109" spans="2:61" ht="10.5" customHeight="1">
      <c r="B109" s="590">
        <v>31</v>
      </c>
      <c r="C109" s="310"/>
      <c r="D109" s="760" t="s">
        <v>115</v>
      </c>
      <c r="E109" s="761"/>
      <c r="F109" s="761"/>
      <c r="G109" s="761"/>
      <c r="H109" s="761"/>
      <c r="I109" s="761"/>
      <c r="J109" s="761"/>
      <c r="K109" s="761"/>
      <c r="L109" s="762"/>
      <c r="M109" s="603" t="s">
        <v>116</v>
      </c>
      <c r="N109" s="604"/>
      <c r="O109" s="604"/>
      <c r="P109" s="604"/>
      <c r="Q109" s="604"/>
      <c r="R109" s="604"/>
      <c r="S109" s="605"/>
      <c r="T109" s="580"/>
      <c r="U109" s="581"/>
      <c r="V109" s="581"/>
      <c r="W109" s="581"/>
      <c r="X109" s="581"/>
      <c r="Y109" s="581"/>
      <c r="Z109" s="581"/>
      <c r="AA109" s="581"/>
      <c r="AB109" s="581"/>
      <c r="AC109" s="756" t="s">
        <v>63</v>
      </c>
      <c r="AD109" s="304">
        <v>18</v>
      </c>
      <c r="AE109" s="746"/>
      <c r="AF109" s="810"/>
      <c r="AG109" s="716">
        <f>AG12</f>
        <v>0</v>
      </c>
      <c r="AH109" s="717"/>
      <c r="AI109" s="717"/>
      <c r="AJ109" s="717"/>
      <c r="AK109" s="717"/>
      <c r="AL109" s="717"/>
      <c r="AM109" s="718"/>
      <c r="AN109" s="750" t="s">
        <v>117</v>
      </c>
      <c r="AO109" s="751"/>
      <c r="AP109" s="790" t="s">
        <v>118</v>
      </c>
      <c r="AQ109" s="791"/>
      <c r="AR109" s="792"/>
      <c r="AS109" s="790" t="s">
        <v>118</v>
      </c>
      <c r="AT109" s="791"/>
      <c r="AU109" s="792"/>
      <c r="AV109" s="672">
        <f>AV12</f>
        <v>0</v>
      </c>
      <c r="AW109" s="673"/>
      <c r="AX109" s="673"/>
      <c r="AY109" s="673"/>
      <c r="AZ109" s="673"/>
      <c r="BA109" s="673"/>
      <c r="BB109" s="673"/>
      <c r="BC109" s="673"/>
      <c r="BD109" s="674"/>
      <c r="BE109" s="754" t="s">
        <v>63</v>
      </c>
    </row>
    <row r="110" spans="2:61" ht="10.5" customHeight="1">
      <c r="B110" s="591"/>
      <c r="C110" s="341"/>
      <c r="D110" s="763"/>
      <c r="E110" s="764"/>
      <c r="F110" s="764"/>
      <c r="G110" s="764"/>
      <c r="H110" s="764"/>
      <c r="I110" s="764"/>
      <c r="J110" s="764"/>
      <c r="K110" s="764"/>
      <c r="L110" s="765"/>
      <c r="M110" s="606"/>
      <c r="N110" s="607"/>
      <c r="O110" s="607"/>
      <c r="P110" s="607"/>
      <c r="Q110" s="607"/>
      <c r="R110" s="607"/>
      <c r="S110" s="608"/>
      <c r="T110" s="578">
        <f>T13</f>
        <v>0</v>
      </c>
      <c r="U110" s="579"/>
      <c r="V110" s="579"/>
      <c r="W110" s="579"/>
      <c r="X110" s="579"/>
      <c r="Y110" s="579"/>
      <c r="Z110" s="579"/>
      <c r="AA110" s="579"/>
      <c r="AB110" s="579"/>
      <c r="AC110" s="757"/>
      <c r="AD110" s="747"/>
      <c r="AE110" s="749"/>
      <c r="AF110" s="811"/>
      <c r="AG110" s="719"/>
      <c r="AH110" s="720"/>
      <c r="AI110" s="720"/>
      <c r="AJ110" s="720"/>
      <c r="AK110" s="720"/>
      <c r="AL110" s="720"/>
      <c r="AM110" s="721"/>
      <c r="AN110" s="752"/>
      <c r="AO110" s="753"/>
      <c r="AP110" s="738">
        <v>89</v>
      </c>
      <c r="AQ110" s="748"/>
      <c r="AR110" s="749"/>
      <c r="AS110" s="807">
        <f>AS13</f>
        <v>0</v>
      </c>
      <c r="AT110" s="808"/>
      <c r="AU110" s="809"/>
      <c r="AV110" s="675"/>
      <c r="AW110" s="676"/>
      <c r="AX110" s="676"/>
      <c r="AY110" s="676"/>
      <c r="AZ110" s="676"/>
      <c r="BA110" s="676"/>
      <c r="BB110" s="676"/>
      <c r="BC110" s="676"/>
      <c r="BD110" s="677"/>
      <c r="BE110" s="755"/>
      <c r="BF110" s="207"/>
      <c r="BG110" s="207"/>
      <c r="BH110" s="207"/>
      <c r="BI110" s="208" t="s">
        <v>119</v>
      </c>
    </row>
    <row r="111" spans="2:61" ht="10.5" customHeight="1">
      <c r="B111" s="591"/>
      <c r="C111" s="341"/>
      <c r="D111" s="763"/>
      <c r="E111" s="764"/>
      <c r="F111" s="764"/>
      <c r="G111" s="764"/>
      <c r="H111" s="764"/>
      <c r="I111" s="764"/>
      <c r="J111" s="764"/>
      <c r="K111" s="764"/>
      <c r="L111" s="765"/>
      <c r="M111" s="584" t="s">
        <v>120</v>
      </c>
      <c r="N111" s="585"/>
      <c r="O111" s="585"/>
      <c r="P111" s="585"/>
      <c r="Q111" s="585"/>
      <c r="R111" s="585"/>
      <c r="S111" s="586"/>
      <c r="T111" s="580"/>
      <c r="U111" s="581"/>
      <c r="V111" s="581"/>
      <c r="W111" s="581"/>
      <c r="X111" s="581"/>
      <c r="Y111" s="581"/>
      <c r="Z111" s="581"/>
      <c r="AA111" s="581"/>
      <c r="AB111" s="581"/>
      <c r="AC111" s="209"/>
      <c r="AD111" s="304">
        <v>19</v>
      </c>
      <c r="AE111" s="746"/>
      <c r="AF111" s="714"/>
      <c r="AG111" s="716">
        <f>AG14</f>
        <v>0</v>
      </c>
      <c r="AH111" s="717"/>
      <c r="AI111" s="717"/>
      <c r="AJ111" s="717"/>
      <c r="AK111" s="717"/>
      <c r="AL111" s="717"/>
      <c r="AM111" s="718"/>
      <c r="AN111" s="210"/>
      <c r="AO111" s="209"/>
      <c r="AP111" s="343">
        <v>79</v>
      </c>
      <c r="AQ111" s="282"/>
      <c r="AR111" s="341"/>
      <c r="AS111" s="728">
        <f>AS14</f>
        <v>0</v>
      </c>
      <c r="AT111" s="729"/>
      <c r="AU111" s="730"/>
      <c r="AV111" s="672">
        <f>AV14</f>
        <v>0</v>
      </c>
      <c r="AW111" s="673"/>
      <c r="AX111" s="673"/>
      <c r="AY111" s="673"/>
      <c r="AZ111" s="673"/>
      <c r="BA111" s="673"/>
      <c r="BB111" s="673"/>
      <c r="BC111" s="673"/>
      <c r="BD111" s="674"/>
      <c r="BE111" s="758"/>
      <c r="BF111" s="207"/>
      <c r="BG111" s="207"/>
      <c r="BH111" s="207"/>
      <c r="BI111" s="208"/>
    </row>
    <row r="112" spans="2:61" ht="10.5" customHeight="1">
      <c r="B112" s="591"/>
      <c r="C112" s="341"/>
      <c r="D112" s="763"/>
      <c r="E112" s="764"/>
      <c r="F112" s="764"/>
      <c r="G112" s="764"/>
      <c r="H112" s="764"/>
      <c r="I112" s="764"/>
      <c r="J112" s="764"/>
      <c r="K112" s="764"/>
      <c r="L112" s="765"/>
      <c r="M112" s="587"/>
      <c r="N112" s="588"/>
      <c r="O112" s="588"/>
      <c r="P112" s="588"/>
      <c r="Q112" s="588"/>
      <c r="R112" s="588"/>
      <c r="S112" s="589"/>
      <c r="T112" s="578">
        <f>T15</f>
        <v>0</v>
      </c>
      <c r="U112" s="579"/>
      <c r="V112" s="579"/>
      <c r="W112" s="579"/>
      <c r="X112" s="579"/>
      <c r="Y112" s="579"/>
      <c r="Z112" s="579"/>
      <c r="AA112" s="579"/>
      <c r="AB112" s="579"/>
      <c r="AC112" s="211"/>
      <c r="AD112" s="747"/>
      <c r="AE112" s="749"/>
      <c r="AF112" s="715"/>
      <c r="AG112" s="719"/>
      <c r="AH112" s="720"/>
      <c r="AI112" s="720"/>
      <c r="AJ112" s="720"/>
      <c r="AK112" s="720"/>
      <c r="AL112" s="720"/>
      <c r="AM112" s="721"/>
      <c r="AN112" s="741"/>
      <c r="AO112" s="741"/>
      <c r="AP112" s="738"/>
      <c r="AQ112" s="744"/>
      <c r="AR112" s="593"/>
      <c r="AS112" s="731"/>
      <c r="AT112" s="732"/>
      <c r="AU112" s="733"/>
      <c r="AV112" s="675"/>
      <c r="AW112" s="676"/>
      <c r="AX112" s="676"/>
      <c r="AY112" s="676"/>
      <c r="AZ112" s="676"/>
      <c r="BA112" s="676"/>
      <c r="BB112" s="676"/>
      <c r="BC112" s="676"/>
      <c r="BD112" s="677"/>
      <c r="BE112" s="759"/>
      <c r="BF112" s="212">
        <v>4</v>
      </c>
      <c r="BG112" s="212">
        <v>3</v>
      </c>
      <c r="BH112" s="212">
        <v>2</v>
      </c>
      <c r="BI112" s="212">
        <v>1</v>
      </c>
    </row>
    <row r="113" spans="2:61" ht="10.5" customHeight="1">
      <c r="B113" s="591"/>
      <c r="C113" s="341"/>
      <c r="D113" s="763"/>
      <c r="E113" s="764"/>
      <c r="F113" s="764"/>
      <c r="G113" s="764"/>
      <c r="H113" s="764"/>
      <c r="I113" s="764"/>
      <c r="J113" s="764"/>
      <c r="K113" s="764"/>
      <c r="L113" s="765"/>
      <c r="M113" s="584" t="s">
        <v>121</v>
      </c>
      <c r="N113" s="585"/>
      <c r="O113" s="585"/>
      <c r="P113" s="585"/>
      <c r="Q113" s="585"/>
      <c r="R113" s="585"/>
      <c r="S113" s="586"/>
      <c r="T113" s="580"/>
      <c r="U113" s="581"/>
      <c r="V113" s="581"/>
      <c r="W113" s="581"/>
      <c r="X113" s="581"/>
      <c r="Y113" s="581"/>
      <c r="Z113" s="581"/>
      <c r="AA113" s="581"/>
      <c r="AB113" s="581"/>
      <c r="AD113" s="304"/>
      <c r="AE113" s="310"/>
      <c r="AF113" s="714"/>
      <c r="AG113" s="716">
        <f>AG16</f>
        <v>0</v>
      </c>
      <c r="AH113" s="717"/>
      <c r="AI113" s="717"/>
      <c r="AJ113" s="717"/>
      <c r="AK113" s="717"/>
      <c r="AL113" s="717"/>
      <c r="AM113" s="718"/>
      <c r="AN113" s="213"/>
      <c r="AO113" s="213"/>
      <c r="AP113" s="783"/>
      <c r="AQ113" s="784"/>
      <c r="AR113" s="785"/>
      <c r="AS113" s="728">
        <f t="shared" ref="AS113" si="2">AS16</f>
        <v>0</v>
      </c>
      <c r="AT113" s="729"/>
      <c r="AU113" s="730"/>
      <c r="AV113" s="672">
        <f>AV16</f>
        <v>0</v>
      </c>
      <c r="AW113" s="673"/>
      <c r="AX113" s="673"/>
      <c r="AY113" s="673"/>
      <c r="AZ113" s="673"/>
      <c r="BA113" s="673"/>
      <c r="BB113" s="673"/>
      <c r="BC113" s="673"/>
      <c r="BD113" s="674"/>
      <c r="BE113" s="91"/>
      <c r="BF113" s="212"/>
      <c r="BG113" s="212"/>
      <c r="BH113" s="212"/>
      <c r="BI113" s="212"/>
    </row>
    <row r="114" spans="2:61" ht="10.5" customHeight="1">
      <c r="B114" s="591"/>
      <c r="C114" s="341"/>
      <c r="D114" s="763"/>
      <c r="E114" s="764"/>
      <c r="F114" s="764"/>
      <c r="G114" s="764"/>
      <c r="H114" s="764"/>
      <c r="I114" s="764"/>
      <c r="J114" s="764"/>
      <c r="K114" s="764"/>
      <c r="L114" s="765"/>
      <c r="M114" s="587"/>
      <c r="N114" s="588"/>
      <c r="O114" s="588"/>
      <c r="P114" s="588"/>
      <c r="Q114" s="588"/>
      <c r="R114" s="588"/>
      <c r="S114" s="589"/>
      <c r="T114" s="578">
        <f>T17</f>
        <v>0</v>
      </c>
      <c r="U114" s="579"/>
      <c r="V114" s="579"/>
      <c r="W114" s="579"/>
      <c r="X114" s="579"/>
      <c r="Y114" s="579"/>
      <c r="Z114" s="579"/>
      <c r="AA114" s="579"/>
      <c r="AB114" s="579"/>
      <c r="AC114" s="214"/>
      <c r="AD114" s="738"/>
      <c r="AE114" s="593"/>
      <c r="AF114" s="715"/>
      <c r="AG114" s="719"/>
      <c r="AH114" s="720"/>
      <c r="AI114" s="720"/>
      <c r="AJ114" s="720"/>
      <c r="AK114" s="720"/>
      <c r="AL114" s="720"/>
      <c r="AM114" s="721"/>
      <c r="AN114" s="734"/>
      <c r="AO114" s="735"/>
      <c r="AP114" s="786"/>
      <c r="AQ114" s="787"/>
      <c r="AR114" s="788"/>
      <c r="AS114" s="731"/>
      <c r="AT114" s="732"/>
      <c r="AU114" s="733"/>
      <c r="AV114" s="675"/>
      <c r="AW114" s="676"/>
      <c r="AX114" s="676"/>
      <c r="AY114" s="676"/>
      <c r="AZ114" s="676"/>
      <c r="BA114" s="676"/>
      <c r="BB114" s="676"/>
      <c r="BC114" s="676"/>
      <c r="BD114" s="677"/>
      <c r="BE114" s="28"/>
      <c r="BF114" s="789" t="s">
        <v>122</v>
      </c>
      <c r="BG114" s="781" t="s">
        <v>123</v>
      </c>
      <c r="BH114" s="781" t="s">
        <v>124</v>
      </c>
      <c r="BI114" s="782" t="s">
        <v>125</v>
      </c>
    </row>
    <row r="115" spans="2:61" ht="10.5" customHeight="1">
      <c r="B115" s="206"/>
      <c r="C115" s="200"/>
      <c r="D115" s="763"/>
      <c r="E115" s="764"/>
      <c r="F115" s="764"/>
      <c r="G115" s="764"/>
      <c r="H115" s="764"/>
      <c r="I115" s="764"/>
      <c r="J115" s="764"/>
      <c r="K115" s="764"/>
      <c r="L115" s="765"/>
      <c r="M115" s="584" t="s">
        <v>126</v>
      </c>
      <c r="N115" s="585"/>
      <c r="O115" s="585"/>
      <c r="P115" s="585"/>
      <c r="Q115" s="585"/>
      <c r="R115" s="585"/>
      <c r="S115" s="586"/>
      <c r="T115" s="580"/>
      <c r="U115" s="581"/>
      <c r="V115" s="581"/>
      <c r="W115" s="581"/>
      <c r="X115" s="581"/>
      <c r="Y115" s="581"/>
      <c r="Z115" s="581"/>
      <c r="AA115" s="581"/>
      <c r="AB115" s="581"/>
      <c r="AD115" s="304">
        <v>19</v>
      </c>
      <c r="AE115" s="310"/>
      <c r="AF115" s="215"/>
      <c r="AG115" s="716">
        <f>AG18</f>
        <v>0</v>
      </c>
      <c r="AH115" s="717"/>
      <c r="AI115" s="717"/>
      <c r="AJ115" s="717"/>
      <c r="AK115" s="717"/>
      <c r="AL115" s="717"/>
      <c r="AM115" s="718"/>
      <c r="AN115" s="739"/>
      <c r="AO115" s="740"/>
      <c r="AP115" s="304">
        <v>34</v>
      </c>
      <c r="AQ115" s="743"/>
      <c r="AR115" s="310"/>
      <c r="AS115" s="728">
        <f t="shared" ref="AS115" si="3">AS18</f>
        <v>0</v>
      </c>
      <c r="AT115" s="729"/>
      <c r="AU115" s="730"/>
      <c r="AV115" s="672">
        <f>AV18</f>
        <v>0</v>
      </c>
      <c r="AW115" s="673"/>
      <c r="AX115" s="673"/>
      <c r="AY115" s="673"/>
      <c r="AZ115" s="673"/>
      <c r="BA115" s="673"/>
      <c r="BB115" s="673"/>
      <c r="BC115" s="673"/>
      <c r="BD115" s="674"/>
      <c r="BE115" s="216"/>
      <c r="BF115" s="789"/>
      <c r="BG115" s="781"/>
      <c r="BH115" s="781"/>
      <c r="BI115" s="782"/>
    </row>
    <row r="116" spans="2:61" ht="10.5" customHeight="1">
      <c r="B116" s="206"/>
      <c r="C116" s="200"/>
      <c r="D116" s="766"/>
      <c r="E116" s="767"/>
      <c r="F116" s="767"/>
      <c r="G116" s="767"/>
      <c r="H116" s="767"/>
      <c r="I116" s="767"/>
      <c r="J116" s="767"/>
      <c r="K116" s="767"/>
      <c r="L116" s="768"/>
      <c r="M116" s="587"/>
      <c r="N116" s="588"/>
      <c r="O116" s="588"/>
      <c r="P116" s="588"/>
      <c r="Q116" s="588"/>
      <c r="R116" s="588"/>
      <c r="S116" s="589"/>
      <c r="T116" s="578">
        <f>T19</f>
        <v>0</v>
      </c>
      <c r="U116" s="579"/>
      <c r="V116" s="579"/>
      <c r="W116" s="579"/>
      <c r="X116" s="579"/>
      <c r="Y116" s="579"/>
      <c r="Z116" s="579"/>
      <c r="AA116" s="579"/>
      <c r="AB116" s="579"/>
      <c r="AD116" s="738"/>
      <c r="AE116" s="593"/>
      <c r="AF116" s="215"/>
      <c r="AG116" s="719"/>
      <c r="AH116" s="720"/>
      <c r="AI116" s="720"/>
      <c r="AJ116" s="720"/>
      <c r="AK116" s="720"/>
      <c r="AL116" s="720"/>
      <c r="AM116" s="721"/>
      <c r="AN116" s="741"/>
      <c r="AO116" s="742"/>
      <c r="AP116" s="738"/>
      <c r="AQ116" s="744"/>
      <c r="AR116" s="593"/>
      <c r="AS116" s="731"/>
      <c r="AT116" s="732"/>
      <c r="AU116" s="733"/>
      <c r="AV116" s="675"/>
      <c r="AW116" s="676"/>
      <c r="AX116" s="676"/>
      <c r="AY116" s="676"/>
      <c r="AZ116" s="676"/>
      <c r="BA116" s="676"/>
      <c r="BB116" s="676"/>
      <c r="BC116" s="676"/>
      <c r="BD116" s="677"/>
      <c r="BE116" s="216"/>
      <c r="BF116" s="789"/>
      <c r="BG116" s="781"/>
      <c r="BH116" s="781"/>
      <c r="BI116" s="782"/>
    </row>
    <row r="117" spans="2:61" ht="10.5" customHeight="1">
      <c r="B117" s="590">
        <v>32</v>
      </c>
      <c r="C117" s="310"/>
      <c r="D117" s="594" t="s">
        <v>127</v>
      </c>
      <c r="E117" s="595"/>
      <c r="F117" s="595"/>
      <c r="G117" s="595"/>
      <c r="H117" s="595"/>
      <c r="I117" s="595"/>
      <c r="J117" s="595"/>
      <c r="K117" s="595"/>
      <c r="L117" s="596"/>
      <c r="M117" s="603" t="s">
        <v>116</v>
      </c>
      <c r="N117" s="604"/>
      <c r="O117" s="604"/>
      <c r="P117" s="604"/>
      <c r="Q117" s="604"/>
      <c r="R117" s="604"/>
      <c r="S117" s="605"/>
      <c r="T117" s="580"/>
      <c r="U117" s="581"/>
      <c r="V117" s="581"/>
      <c r="W117" s="581"/>
      <c r="X117" s="581"/>
      <c r="Y117" s="581"/>
      <c r="Z117" s="581"/>
      <c r="AA117" s="581"/>
      <c r="AB117" s="581"/>
      <c r="AC117" s="756"/>
      <c r="AD117" s="304">
        <v>20</v>
      </c>
      <c r="AE117" s="310"/>
      <c r="AF117" s="714"/>
      <c r="AG117" s="716">
        <f>AG20</f>
        <v>0</v>
      </c>
      <c r="AH117" s="717"/>
      <c r="AI117" s="717"/>
      <c r="AJ117" s="717"/>
      <c r="AK117" s="717"/>
      <c r="AL117" s="717"/>
      <c r="AM117" s="718"/>
      <c r="AN117" s="750"/>
      <c r="AO117" s="751"/>
      <c r="AP117" s="343">
        <v>16</v>
      </c>
      <c r="AQ117" s="282"/>
      <c r="AR117" s="341"/>
      <c r="AS117" s="728">
        <f t="shared" ref="AS117" si="4">AS20</f>
        <v>0</v>
      </c>
      <c r="AT117" s="729"/>
      <c r="AU117" s="730"/>
      <c r="AV117" s="672">
        <f>AV20</f>
        <v>0</v>
      </c>
      <c r="AW117" s="673"/>
      <c r="AX117" s="673"/>
      <c r="AY117" s="673"/>
      <c r="AZ117" s="673"/>
      <c r="BA117" s="673"/>
      <c r="BB117" s="673"/>
      <c r="BC117" s="673"/>
      <c r="BD117" s="674"/>
      <c r="BE117" s="754"/>
      <c r="BF117" s="789"/>
      <c r="BG117" s="781"/>
      <c r="BH117" s="781"/>
      <c r="BI117" s="782"/>
    </row>
    <row r="118" spans="2:61" ht="10.5" customHeight="1">
      <c r="B118" s="591"/>
      <c r="C118" s="341"/>
      <c r="D118" s="597"/>
      <c r="E118" s="598"/>
      <c r="F118" s="598"/>
      <c r="G118" s="598"/>
      <c r="H118" s="598"/>
      <c r="I118" s="598"/>
      <c r="J118" s="598"/>
      <c r="K118" s="598"/>
      <c r="L118" s="599"/>
      <c r="M118" s="606"/>
      <c r="N118" s="607"/>
      <c r="O118" s="607"/>
      <c r="P118" s="607"/>
      <c r="Q118" s="607"/>
      <c r="R118" s="607"/>
      <c r="S118" s="608"/>
      <c r="T118" s="578">
        <f>T21</f>
        <v>0</v>
      </c>
      <c r="U118" s="579"/>
      <c r="V118" s="579"/>
      <c r="W118" s="579"/>
      <c r="X118" s="579"/>
      <c r="Y118" s="579"/>
      <c r="Z118" s="579"/>
      <c r="AA118" s="579"/>
      <c r="AB118" s="579"/>
      <c r="AC118" s="757"/>
      <c r="AD118" s="343"/>
      <c r="AE118" s="341"/>
      <c r="AF118" s="715"/>
      <c r="AG118" s="719"/>
      <c r="AH118" s="720"/>
      <c r="AI118" s="720"/>
      <c r="AJ118" s="720"/>
      <c r="AK118" s="720"/>
      <c r="AL118" s="720"/>
      <c r="AM118" s="721"/>
      <c r="AN118" s="752"/>
      <c r="AO118" s="753"/>
      <c r="AP118" s="738"/>
      <c r="AQ118" s="744"/>
      <c r="AR118" s="593"/>
      <c r="AS118" s="731"/>
      <c r="AT118" s="732"/>
      <c r="AU118" s="733"/>
      <c r="AV118" s="675"/>
      <c r="AW118" s="676"/>
      <c r="AX118" s="676"/>
      <c r="AY118" s="676"/>
      <c r="AZ118" s="676"/>
      <c r="BA118" s="676"/>
      <c r="BB118" s="676"/>
      <c r="BC118" s="676"/>
      <c r="BD118" s="677"/>
      <c r="BE118" s="755"/>
      <c r="BF118" s="789"/>
      <c r="BG118" s="781"/>
      <c r="BH118" s="781"/>
      <c r="BI118" s="782"/>
    </row>
    <row r="119" spans="2:61" ht="10.5" customHeight="1">
      <c r="B119" s="591"/>
      <c r="C119" s="341"/>
      <c r="D119" s="597"/>
      <c r="E119" s="598"/>
      <c r="F119" s="598"/>
      <c r="G119" s="598"/>
      <c r="H119" s="598"/>
      <c r="I119" s="598"/>
      <c r="J119" s="598"/>
      <c r="K119" s="598"/>
      <c r="L119" s="599"/>
      <c r="M119" s="584" t="s">
        <v>120</v>
      </c>
      <c r="N119" s="585"/>
      <c r="O119" s="585"/>
      <c r="P119" s="585"/>
      <c r="Q119" s="585"/>
      <c r="R119" s="585"/>
      <c r="S119" s="586"/>
      <c r="T119" s="580"/>
      <c r="U119" s="581"/>
      <c r="V119" s="581"/>
      <c r="W119" s="581"/>
      <c r="X119" s="581"/>
      <c r="Y119" s="581"/>
      <c r="Z119" s="581"/>
      <c r="AA119" s="581"/>
      <c r="AB119" s="581"/>
      <c r="AC119" s="209"/>
      <c r="AD119" s="343"/>
      <c r="AE119" s="341"/>
      <c r="AF119" s="714"/>
      <c r="AG119" s="716">
        <f>AG22</f>
        <v>0</v>
      </c>
      <c r="AH119" s="717"/>
      <c r="AI119" s="717"/>
      <c r="AJ119" s="717"/>
      <c r="AK119" s="717"/>
      <c r="AL119" s="717"/>
      <c r="AM119" s="718"/>
      <c r="AN119" s="210"/>
      <c r="AO119" s="209"/>
      <c r="AP119" s="304">
        <v>11</v>
      </c>
      <c r="AQ119" s="743"/>
      <c r="AR119" s="310"/>
      <c r="AS119" s="728">
        <f t="shared" ref="AS119" si="5">AS22</f>
        <v>0</v>
      </c>
      <c r="AT119" s="729"/>
      <c r="AU119" s="730"/>
      <c r="AV119" s="672">
        <f>AV22</f>
        <v>0</v>
      </c>
      <c r="AW119" s="673"/>
      <c r="AX119" s="673"/>
      <c r="AY119" s="673"/>
      <c r="AZ119" s="673"/>
      <c r="BA119" s="673"/>
      <c r="BB119" s="673"/>
      <c r="BC119" s="673"/>
      <c r="BD119" s="674"/>
      <c r="BE119" s="758"/>
      <c r="BF119" s="789"/>
      <c r="BG119" s="781"/>
      <c r="BH119" s="781"/>
      <c r="BI119" s="782"/>
    </row>
    <row r="120" spans="2:61" ht="10.5" customHeight="1">
      <c r="B120" s="591"/>
      <c r="C120" s="341"/>
      <c r="D120" s="597"/>
      <c r="E120" s="598"/>
      <c r="F120" s="598"/>
      <c r="G120" s="598"/>
      <c r="H120" s="598"/>
      <c r="I120" s="598"/>
      <c r="J120" s="598"/>
      <c r="K120" s="598"/>
      <c r="L120" s="599"/>
      <c r="M120" s="587"/>
      <c r="N120" s="588"/>
      <c r="O120" s="588"/>
      <c r="P120" s="588"/>
      <c r="Q120" s="588"/>
      <c r="R120" s="588"/>
      <c r="S120" s="589"/>
      <c r="T120" s="578">
        <f>T23</f>
        <v>0</v>
      </c>
      <c r="U120" s="579"/>
      <c r="V120" s="579"/>
      <c r="W120" s="579"/>
      <c r="X120" s="579"/>
      <c r="Y120" s="579"/>
      <c r="Z120" s="579"/>
      <c r="AA120" s="579"/>
      <c r="AB120" s="579"/>
      <c r="AC120" s="211"/>
      <c r="AD120" s="343"/>
      <c r="AE120" s="341"/>
      <c r="AF120" s="715"/>
      <c r="AG120" s="719"/>
      <c r="AH120" s="720"/>
      <c r="AI120" s="720"/>
      <c r="AJ120" s="720"/>
      <c r="AK120" s="720"/>
      <c r="AL120" s="720"/>
      <c r="AM120" s="721"/>
      <c r="AN120" s="741"/>
      <c r="AO120" s="741"/>
      <c r="AP120" s="343"/>
      <c r="AQ120" s="282"/>
      <c r="AR120" s="341"/>
      <c r="AS120" s="731"/>
      <c r="AT120" s="732"/>
      <c r="AU120" s="733"/>
      <c r="AV120" s="675"/>
      <c r="AW120" s="676"/>
      <c r="AX120" s="676"/>
      <c r="AY120" s="676"/>
      <c r="AZ120" s="676"/>
      <c r="BA120" s="676"/>
      <c r="BB120" s="676"/>
      <c r="BC120" s="676"/>
      <c r="BD120" s="677"/>
      <c r="BE120" s="759"/>
      <c r="BF120" s="789"/>
      <c r="BG120" s="781"/>
      <c r="BH120" s="781"/>
      <c r="BI120" s="782"/>
    </row>
    <row r="121" spans="2:61" ht="10.5" customHeight="1">
      <c r="B121" s="591"/>
      <c r="C121" s="341"/>
      <c r="D121" s="597"/>
      <c r="E121" s="598"/>
      <c r="F121" s="598"/>
      <c r="G121" s="598"/>
      <c r="H121" s="598"/>
      <c r="I121" s="598"/>
      <c r="J121" s="598"/>
      <c r="K121" s="598"/>
      <c r="L121" s="599"/>
      <c r="M121" s="584" t="s">
        <v>128</v>
      </c>
      <c r="N121" s="585"/>
      <c r="O121" s="585"/>
      <c r="P121" s="585"/>
      <c r="Q121" s="585"/>
      <c r="R121" s="585"/>
      <c r="S121" s="586"/>
      <c r="T121" s="580"/>
      <c r="U121" s="581"/>
      <c r="V121" s="581"/>
      <c r="W121" s="581"/>
      <c r="X121" s="581"/>
      <c r="Y121" s="581"/>
      <c r="Z121" s="581"/>
      <c r="AA121" s="581"/>
      <c r="AB121" s="581"/>
      <c r="AD121" s="304">
        <v>19</v>
      </c>
      <c r="AE121" s="310"/>
      <c r="AF121" s="714"/>
      <c r="AG121" s="716">
        <f>AG24</f>
        <v>0</v>
      </c>
      <c r="AH121" s="717"/>
      <c r="AI121" s="717"/>
      <c r="AJ121" s="717"/>
      <c r="AK121" s="717"/>
      <c r="AL121" s="717"/>
      <c r="AM121" s="718"/>
      <c r="AN121" s="213"/>
      <c r="AO121" s="213"/>
      <c r="AP121" s="343"/>
      <c r="AQ121" s="282"/>
      <c r="AR121" s="341"/>
      <c r="AS121" s="728">
        <f t="shared" ref="AS121" si="6">AS24</f>
        <v>0</v>
      </c>
      <c r="AT121" s="729"/>
      <c r="AU121" s="730"/>
      <c r="AV121" s="672">
        <f>AV24</f>
        <v>0</v>
      </c>
      <c r="AW121" s="673"/>
      <c r="AX121" s="673"/>
      <c r="AY121" s="673"/>
      <c r="AZ121" s="673"/>
      <c r="BA121" s="673"/>
      <c r="BB121" s="673"/>
      <c r="BC121" s="673"/>
      <c r="BD121" s="674"/>
      <c r="BE121" s="91"/>
      <c r="BF121" s="789"/>
      <c r="BG121" s="781"/>
      <c r="BH121" s="781"/>
      <c r="BI121" s="782"/>
    </row>
    <row r="122" spans="2:61" ht="10.5" customHeight="1">
      <c r="B122" s="591"/>
      <c r="C122" s="341"/>
      <c r="D122" s="597"/>
      <c r="E122" s="598"/>
      <c r="F122" s="598"/>
      <c r="G122" s="598"/>
      <c r="H122" s="598"/>
      <c r="I122" s="598"/>
      <c r="J122" s="598"/>
      <c r="K122" s="598"/>
      <c r="L122" s="599"/>
      <c r="M122" s="587"/>
      <c r="N122" s="588"/>
      <c r="O122" s="588"/>
      <c r="P122" s="588"/>
      <c r="Q122" s="588"/>
      <c r="R122" s="588"/>
      <c r="S122" s="589"/>
      <c r="T122" s="578">
        <f>T25</f>
        <v>0</v>
      </c>
      <c r="U122" s="579"/>
      <c r="V122" s="579"/>
      <c r="W122" s="579"/>
      <c r="X122" s="579"/>
      <c r="Y122" s="579"/>
      <c r="Z122" s="579"/>
      <c r="AA122" s="579"/>
      <c r="AB122" s="579"/>
      <c r="AC122" s="214"/>
      <c r="AD122" s="343"/>
      <c r="AE122" s="341"/>
      <c r="AF122" s="715"/>
      <c r="AG122" s="719"/>
      <c r="AH122" s="720"/>
      <c r="AI122" s="720"/>
      <c r="AJ122" s="720"/>
      <c r="AK122" s="720"/>
      <c r="AL122" s="720"/>
      <c r="AM122" s="721"/>
      <c r="AN122" s="734"/>
      <c r="AO122" s="735"/>
      <c r="AP122" s="343"/>
      <c r="AQ122" s="282"/>
      <c r="AR122" s="341"/>
      <c r="AS122" s="731"/>
      <c r="AT122" s="732"/>
      <c r="AU122" s="733"/>
      <c r="AV122" s="675"/>
      <c r="AW122" s="676"/>
      <c r="AX122" s="676"/>
      <c r="AY122" s="676"/>
      <c r="AZ122" s="676"/>
      <c r="BA122" s="676"/>
      <c r="BB122" s="676"/>
      <c r="BC122" s="676"/>
      <c r="BD122" s="677"/>
      <c r="BE122" s="28"/>
      <c r="BF122" s="789"/>
      <c r="BG122" s="781"/>
      <c r="BH122" s="781"/>
      <c r="BI122" s="782"/>
    </row>
    <row r="123" spans="2:61" ht="10.5" customHeight="1">
      <c r="B123" s="590">
        <v>33</v>
      </c>
      <c r="C123" s="310"/>
      <c r="D123" s="594" t="s">
        <v>129</v>
      </c>
      <c r="E123" s="595"/>
      <c r="F123" s="595"/>
      <c r="G123" s="595"/>
      <c r="H123" s="595"/>
      <c r="I123" s="595"/>
      <c r="J123" s="595"/>
      <c r="K123" s="595"/>
      <c r="L123" s="596"/>
      <c r="M123" s="775" t="s">
        <v>116</v>
      </c>
      <c r="N123" s="776"/>
      <c r="O123" s="776"/>
      <c r="P123" s="776"/>
      <c r="Q123" s="776"/>
      <c r="R123" s="776"/>
      <c r="S123" s="777"/>
      <c r="T123" s="580"/>
      <c r="U123" s="581"/>
      <c r="V123" s="581"/>
      <c r="W123" s="581"/>
      <c r="X123" s="581"/>
      <c r="Y123" s="581"/>
      <c r="Z123" s="581"/>
      <c r="AA123" s="581"/>
      <c r="AB123" s="581"/>
      <c r="AC123" s="772"/>
      <c r="AD123" s="304">
        <v>18</v>
      </c>
      <c r="AE123" s="310"/>
      <c r="AF123" s="714"/>
      <c r="AG123" s="716">
        <f>AG26</f>
        <v>0</v>
      </c>
      <c r="AH123" s="717"/>
      <c r="AI123" s="717"/>
      <c r="AJ123" s="717"/>
      <c r="AK123" s="717"/>
      <c r="AL123" s="717"/>
      <c r="AM123" s="718"/>
      <c r="AN123" s="771"/>
      <c r="AO123" s="772"/>
      <c r="AP123" s="304">
        <v>10</v>
      </c>
      <c r="AQ123" s="743"/>
      <c r="AR123" s="310"/>
      <c r="AS123" s="728">
        <f t="shared" ref="AS123" si="7">AS26</f>
        <v>0</v>
      </c>
      <c r="AT123" s="729"/>
      <c r="AU123" s="730"/>
      <c r="AV123" s="672">
        <f>AV26</f>
        <v>0</v>
      </c>
      <c r="AW123" s="673"/>
      <c r="AX123" s="673"/>
      <c r="AY123" s="673"/>
      <c r="AZ123" s="673"/>
      <c r="BA123" s="673"/>
      <c r="BB123" s="673"/>
      <c r="BC123" s="673"/>
      <c r="BD123" s="674"/>
      <c r="BE123" s="769"/>
      <c r="BF123" s="789"/>
      <c r="BG123" s="781"/>
      <c r="BH123" s="781"/>
      <c r="BI123" s="782"/>
    </row>
    <row r="124" spans="2:61" ht="10.5" customHeight="1">
      <c r="B124" s="591"/>
      <c r="C124" s="341"/>
      <c r="D124" s="597"/>
      <c r="E124" s="598"/>
      <c r="F124" s="598"/>
      <c r="G124" s="598"/>
      <c r="H124" s="598"/>
      <c r="I124" s="598"/>
      <c r="J124" s="598"/>
      <c r="K124" s="598"/>
      <c r="L124" s="599"/>
      <c r="M124" s="778"/>
      <c r="N124" s="779"/>
      <c r="O124" s="779"/>
      <c r="P124" s="779"/>
      <c r="Q124" s="779"/>
      <c r="R124" s="779"/>
      <c r="S124" s="780"/>
      <c r="T124" s="578">
        <f>T27</f>
        <v>0</v>
      </c>
      <c r="U124" s="579"/>
      <c r="V124" s="579"/>
      <c r="W124" s="579"/>
      <c r="X124" s="579"/>
      <c r="Y124" s="579"/>
      <c r="Z124" s="579"/>
      <c r="AA124" s="579"/>
      <c r="AB124" s="579"/>
      <c r="AC124" s="774"/>
      <c r="AD124" s="343"/>
      <c r="AE124" s="341"/>
      <c r="AF124" s="715"/>
      <c r="AG124" s="719"/>
      <c r="AH124" s="720"/>
      <c r="AI124" s="720"/>
      <c r="AJ124" s="720"/>
      <c r="AK124" s="720"/>
      <c r="AL124" s="720"/>
      <c r="AM124" s="721"/>
      <c r="AN124" s="773"/>
      <c r="AO124" s="774"/>
      <c r="AP124" s="738"/>
      <c r="AQ124" s="744"/>
      <c r="AR124" s="593"/>
      <c r="AS124" s="731"/>
      <c r="AT124" s="732"/>
      <c r="AU124" s="733"/>
      <c r="AV124" s="675"/>
      <c r="AW124" s="676"/>
      <c r="AX124" s="676"/>
      <c r="AY124" s="676"/>
      <c r="AZ124" s="676"/>
      <c r="BA124" s="676"/>
      <c r="BB124" s="676"/>
      <c r="BC124" s="676"/>
      <c r="BD124" s="677"/>
      <c r="BE124" s="770"/>
      <c r="BF124" s="789"/>
      <c r="BG124" s="781"/>
      <c r="BH124" s="781"/>
      <c r="BI124" s="782"/>
    </row>
    <row r="125" spans="2:61" ht="10.5" customHeight="1">
      <c r="B125" s="591"/>
      <c r="C125" s="341"/>
      <c r="D125" s="597"/>
      <c r="E125" s="598"/>
      <c r="F125" s="598"/>
      <c r="G125" s="598"/>
      <c r="H125" s="598"/>
      <c r="I125" s="598"/>
      <c r="J125" s="598"/>
      <c r="K125" s="598"/>
      <c r="L125" s="599"/>
      <c r="M125" s="584" t="s">
        <v>120</v>
      </c>
      <c r="N125" s="585"/>
      <c r="O125" s="585"/>
      <c r="P125" s="585"/>
      <c r="Q125" s="585"/>
      <c r="R125" s="585"/>
      <c r="S125" s="586"/>
      <c r="T125" s="580"/>
      <c r="U125" s="581"/>
      <c r="V125" s="581"/>
      <c r="W125" s="581"/>
      <c r="X125" s="581"/>
      <c r="Y125" s="581"/>
      <c r="Z125" s="581"/>
      <c r="AA125" s="581"/>
      <c r="AB125" s="581"/>
      <c r="AC125" s="209"/>
      <c r="AD125" s="343"/>
      <c r="AE125" s="341"/>
      <c r="AF125" s="714"/>
      <c r="AG125" s="716">
        <f>AG28</f>
        <v>0</v>
      </c>
      <c r="AH125" s="717"/>
      <c r="AI125" s="717"/>
      <c r="AJ125" s="717"/>
      <c r="AK125" s="717"/>
      <c r="AL125" s="717"/>
      <c r="AM125" s="718"/>
      <c r="AN125" s="210"/>
      <c r="AO125" s="209"/>
      <c r="AP125" s="304">
        <v>9</v>
      </c>
      <c r="AQ125" s="743"/>
      <c r="AR125" s="310"/>
      <c r="AS125" s="728">
        <f t="shared" ref="AS125" si="8">AS28</f>
        <v>0</v>
      </c>
      <c r="AT125" s="729"/>
      <c r="AU125" s="730"/>
      <c r="AV125" s="672">
        <f>AV28</f>
        <v>0</v>
      </c>
      <c r="AW125" s="673"/>
      <c r="AX125" s="673"/>
      <c r="AY125" s="673"/>
      <c r="AZ125" s="673"/>
      <c r="BA125" s="673"/>
      <c r="BB125" s="673"/>
      <c r="BC125" s="673"/>
      <c r="BD125" s="674"/>
      <c r="BE125" s="758"/>
      <c r="BF125" s="789"/>
      <c r="BG125" s="781"/>
      <c r="BH125" s="781"/>
      <c r="BI125" s="782"/>
    </row>
    <row r="126" spans="2:61" ht="10.5" customHeight="1">
      <c r="B126" s="591"/>
      <c r="C126" s="341"/>
      <c r="D126" s="597"/>
      <c r="E126" s="598"/>
      <c r="F126" s="598"/>
      <c r="G126" s="598"/>
      <c r="H126" s="598"/>
      <c r="I126" s="598"/>
      <c r="J126" s="598"/>
      <c r="K126" s="598"/>
      <c r="L126" s="599"/>
      <c r="M126" s="587"/>
      <c r="N126" s="588"/>
      <c r="O126" s="588"/>
      <c r="P126" s="588"/>
      <c r="Q126" s="588"/>
      <c r="R126" s="588"/>
      <c r="S126" s="589"/>
      <c r="T126" s="578">
        <f>T29</f>
        <v>0</v>
      </c>
      <c r="U126" s="579"/>
      <c r="V126" s="579"/>
      <c r="W126" s="579"/>
      <c r="X126" s="579"/>
      <c r="Y126" s="579"/>
      <c r="Z126" s="579"/>
      <c r="AA126" s="579"/>
      <c r="AB126" s="579"/>
      <c r="AC126" s="211"/>
      <c r="AD126" s="738"/>
      <c r="AE126" s="593"/>
      <c r="AF126" s="715"/>
      <c r="AG126" s="719"/>
      <c r="AH126" s="720"/>
      <c r="AI126" s="720"/>
      <c r="AJ126" s="720"/>
      <c r="AK126" s="720"/>
      <c r="AL126" s="720"/>
      <c r="AM126" s="721"/>
      <c r="AN126" s="741"/>
      <c r="AO126" s="741"/>
      <c r="AP126" s="343"/>
      <c r="AQ126" s="282"/>
      <c r="AR126" s="341"/>
      <c r="AS126" s="731"/>
      <c r="AT126" s="732"/>
      <c r="AU126" s="733"/>
      <c r="AV126" s="675"/>
      <c r="AW126" s="676"/>
      <c r="AX126" s="676"/>
      <c r="AY126" s="676"/>
      <c r="AZ126" s="676"/>
      <c r="BA126" s="676"/>
      <c r="BB126" s="676"/>
      <c r="BC126" s="676"/>
      <c r="BD126" s="677"/>
      <c r="BE126" s="759"/>
      <c r="BF126" s="789"/>
      <c r="BG126" s="781"/>
      <c r="BH126" s="781"/>
      <c r="BI126" s="782"/>
    </row>
    <row r="127" spans="2:61" ht="10.5" customHeight="1">
      <c r="B127" s="591"/>
      <c r="C127" s="341"/>
      <c r="D127" s="597"/>
      <c r="E127" s="598"/>
      <c r="F127" s="598"/>
      <c r="G127" s="598"/>
      <c r="H127" s="598"/>
      <c r="I127" s="598"/>
      <c r="J127" s="598"/>
      <c r="K127" s="598"/>
      <c r="L127" s="599"/>
      <c r="M127" s="584" t="s">
        <v>128</v>
      </c>
      <c r="N127" s="585"/>
      <c r="O127" s="585"/>
      <c r="P127" s="585"/>
      <c r="Q127" s="585"/>
      <c r="R127" s="585"/>
      <c r="S127" s="586"/>
      <c r="T127" s="580"/>
      <c r="U127" s="581"/>
      <c r="V127" s="581"/>
      <c r="W127" s="581"/>
      <c r="X127" s="581"/>
      <c r="Y127" s="581"/>
      <c r="Z127" s="581"/>
      <c r="AA127" s="581"/>
      <c r="AB127" s="581"/>
      <c r="AD127" s="343">
        <v>17</v>
      </c>
      <c r="AE127" s="341"/>
      <c r="AF127" s="714"/>
      <c r="AG127" s="716">
        <f>AG30</f>
        <v>0</v>
      </c>
      <c r="AH127" s="717"/>
      <c r="AI127" s="717"/>
      <c r="AJ127" s="717"/>
      <c r="AK127" s="717"/>
      <c r="AL127" s="717"/>
      <c r="AM127" s="718"/>
      <c r="AN127" s="213"/>
      <c r="AO127" s="213"/>
      <c r="AP127" s="343"/>
      <c r="AQ127" s="282"/>
      <c r="AR127" s="341"/>
      <c r="AS127" s="728">
        <f t="shared" ref="AS127" si="9">AS30</f>
        <v>0</v>
      </c>
      <c r="AT127" s="729"/>
      <c r="AU127" s="730"/>
      <c r="AV127" s="672">
        <f>AV30</f>
        <v>0</v>
      </c>
      <c r="AW127" s="673"/>
      <c r="AX127" s="673"/>
      <c r="AY127" s="673"/>
      <c r="AZ127" s="673"/>
      <c r="BA127" s="673"/>
      <c r="BB127" s="673"/>
      <c r="BC127" s="673"/>
      <c r="BD127" s="674"/>
      <c r="BE127" s="91"/>
      <c r="BF127" s="789"/>
      <c r="BG127" s="781"/>
      <c r="BH127" s="781"/>
      <c r="BI127" s="782"/>
    </row>
    <row r="128" spans="2:61" ht="10.5" customHeight="1">
      <c r="B128" s="591"/>
      <c r="C128" s="341"/>
      <c r="D128" s="597"/>
      <c r="E128" s="598"/>
      <c r="F128" s="598"/>
      <c r="G128" s="598"/>
      <c r="H128" s="598"/>
      <c r="I128" s="598"/>
      <c r="J128" s="598"/>
      <c r="K128" s="598"/>
      <c r="L128" s="599"/>
      <c r="M128" s="587"/>
      <c r="N128" s="588"/>
      <c r="O128" s="588"/>
      <c r="P128" s="588"/>
      <c r="Q128" s="588"/>
      <c r="R128" s="588"/>
      <c r="S128" s="589"/>
      <c r="T128" s="578">
        <f>T31</f>
        <v>0</v>
      </c>
      <c r="U128" s="579"/>
      <c r="V128" s="579"/>
      <c r="W128" s="579"/>
      <c r="X128" s="579"/>
      <c r="Y128" s="579"/>
      <c r="Z128" s="579"/>
      <c r="AA128" s="579"/>
      <c r="AB128" s="579"/>
      <c r="AC128" s="214"/>
      <c r="AD128" s="738"/>
      <c r="AE128" s="593"/>
      <c r="AF128" s="715"/>
      <c r="AG128" s="719"/>
      <c r="AH128" s="720"/>
      <c r="AI128" s="720"/>
      <c r="AJ128" s="720"/>
      <c r="AK128" s="720"/>
      <c r="AL128" s="720"/>
      <c r="AM128" s="721"/>
      <c r="AN128" s="734"/>
      <c r="AO128" s="735"/>
      <c r="AP128" s="738"/>
      <c r="AQ128" s="744"/>
      <c r="AR128" s="593"/>
      <c r="AS128" s="731"/>
      <c r="AT128" s="732"/>
      <c r="AU128" s="733"/>
      <c r="AV128" s="675"/>
      <c r="AW128" s="676"/>
      <c r="AX128" s="676"/>
      <c r="AY128" s="676"/>
      <c r="AZ128" s="676"/>
      <c r="BA128" s="676"/>
      <c r="BB128" s="676"/>
      <c r="BC128" s="676"/>
      <c r="BD128" s="677"/>
      <c r="BE128" s="28"/>
      <c r="BF128" s="789"/>
      <c r="BG128" s="781"/>
      <c r="BH128" s="781"/>
      <c r="BI128" s="782"/>
    </row>
    <row r="129" spans="2:61" ht="10.5" customHeight="1">
      <c r="B129" s="590">
        <v>34</v>
      </c>
      <c r="C129" s="310"/>
      <c r="D129" s="760" t="s">
        <v>130</v>
      </c>
      <c r="E129" s="761"/>
      <c r="F129" s="761"/>
      <c r="G129" s="761"/>
      <c r="H129" s="761"/>
      <c r="I129" s="761"/>
      <c r="J129" s="761"/>
      <c r="K129" s="761"/>
      <c r="L129" s="762"/>
      <c r="M129" s="603" t="s">
        <v>116</v>
      </c>
      <c r="N129" s="604"/>
      <c r="O129" s="604"/>
      <c r="P129" s="604"/>
      <c r="Q129" s="604"/>
      <c r="R129" s="604"/>
      <c r="S129" s="605"/>
      <c r="T129" s="580"/>
      <c r="U129" s="581"/>
      <c r="V129" s="581"/>
      <c r="W129" s="581"/>
      <c r="X129" s="581"/>
      <c r="Y129" s="581"/>
      <c r="Z129" s="581"/>
      <c r="AA129" s="581"/>
      <c r="AB129" s="581"/>
      <c r="AC129" s="756"/>
      <c r="AD129" s="343">
        <v>23</v>
      </c>
      <c r="AE129" s="341"/>
      <c r="AF129" s="714"/>
      <c r="AG129" s="716">
        <f>AG32</f>
        <v>0</v>
      </c>
      <c r="AH129" s="717"/>
      <c r="AI129" s="717"/>
      <c r="AJ129" s="717"/>
      <c r="AK129" s="717"/>
      <c r="AL129" s="717"/>
      <c r="AM129" s="718"/>
      <c r="AN129" s="750"/>
      <c r="AO129" s="751"/>
      <c r="AP129" s="343">
        <v>17</v>
      </c>
      <c r="AQ129" s="282"/>
      <c r="AR129" s="341"/>
      <c r="AS129" s="728">
        <f t="shared" ref="AS129" si="10">AS32</f>
        <v>0</v>
      </c>
      <c r="AT129" s="729"/>
      <c r="AU129" s="730"/>
      <c r="AV129" s="672">
        <f>AV32</f>
        <v>0</v>
      </c>
      <c r="AW129" s="673"/>
      <c r="AX129" s="673"/>
      <c r="AY129" s="673"/>
      <c r="AZ129" s="673"/>
      <c r="BA129" s="673"/>
      <c r="BB129" s="673"/>
      <c r="BC129" s="673"/>
      <c r="BD129" s="674"/>
      <c r="BE129" s="754"/>
      <c r="BF129" s="789"/>
      <c r="BG129" s="781"/>
      <c r="BH129" s="781"/>
      <c r="BI129" s="782"/>
    </row>
    <row r="130" spans="2:61" ht="10.5" customHeight="1">
      <c r="B130" s="591"/>
      <c r="C130" s="341"/>
      <c r="D130" s="763"/>
      <c r="E130" s="764"/>
      <c r="F130" s="764"/>
      <c r="G130" s="764"/>
      <c r="H130" s="764"/>
      <c r="I130" s="764"/>
      <c r="J130" s="764"/>
      <c r="K130" s="764"/>
      <c r="L130" s="765"/>
      <c r="M130" s="606"/>
      <c r="N130" s="607"/>
      <c r="O130" s="607"/>
      <c r="P130" s="607"/>
      <c r="Q130" s="607"/>
      <c r="R130" s="607"/>
      <c r="S130" s="608"/>
      <c r="T130" s="578">
        <f>T33</f>
        <v>0</v>
      </c>
      <c r="U130" s="579"/>
      <c r="V130" s="579"/>
      <c r="W130" s="579"/>
      <c r="X130" s="579"/>
      <c r="Y130" s="579"/>
      <c r="Z130" s="579"/>
      <c r="AA130" s="579"/>
      <c r="AB130" s="579"/>
      <c r="AC130" s="757"/>
      <c r="AD130" s="738"/>
      <c r="AE130" s="593"/>
      <c r="AF130" s="715"/>
      <c r="AG130" s="719"/>
      <c r="AH130" s="720"/>
      <c r="AI130" s="720"/>
      <c r="AJ130" s="720"/>
      <c r="AK130" s="720"/>
      <c r="AL130" s="720"/>
      <c r="AM130" s="721"/>
      <c r="AN130" s="752"/>
      <c r="AO130" s="753"/>
      <c r="AP130" s="738"/>
      <c r="AQ130" s="744"/>
      <c r="AR130" s="593"/>
      <c r="AS130" s="731"/>
      <c r="AT130" s="732"/>
      <c r="AU130" s="733"/>
      <c r="AV130" s="675"/>
      <c r="AW130" s="676"/>
      <c r="AX130" s="676"/>
      <c r="AY130" s="676"/>
      <c r="AZ130" s="676"/>
      <c r="BA130" s="676"/>
      <c r="BB130" s="676"/>
      <c r="BC130" s="676"/>
      <c r="BD130" s="677"/>
      <c r="BE130" s="755"/>
      <c r="BF130" s="789"/>
      <c r="BG130" s="781"/>
      <c r="BH130" s="781"/>
      <c r="BI130" s="782"/>
    </row>
    <row r="131" spans="2:61" ht="10.5" customHeight="1">
      <c r="B131" s="591"/>
      <c r="C131" s="341"/>
      <c r="D131" s="763"/>
      <c r="E131" s="764"/>
      <c r="F131" s="764"/>
      <c r="G131" s="764"/>
      <c r="H131" s="764"/>
      <c r="I131" s="764"/>
      <c r="J131" s="764"/>
      <c r="K131" s="764"/>
      <c r="L131" s="765"/>
      <c r="M131" s="584" t="s">
        <v>120</v>
      </c>
      <c r="N131" s="585"/>
      <c r="O131" s="585"/>
      <c r="P131" s="585"/>
      <c r="Q131" s="585"/>
      <c r="R131" s="585"/>
      <c r="S131" s="586"/>
      <c r="T131" s="580"/>
      <c r="U131" s="581"/>
      <c r="V131" s="581"/>
      <c r="W131" s="581"/>
      <c r="X131" s="581"/>
      <c r="Y131" s="581"/>
      <c r="Z131" s="581"/>
      <c r="AA131" s="581"/>
      <c r="AB131" s="581"/>
      <c r="AC131" s="209"/>
      <c r="AD131" s="343">
        <v>25</v>
      </c>
      <c r="AE131" s="341"/>
      <c r="AF131" s="714"/>
      <c r="AG131" s="716">
        <f>AG34</f>
        <v>0</v>
      </c>
      <c r="AH131" s="717"/>
      <c r="AI131" s="717"/>
      <c r="AJ131" s="717"/>
      <c r="AK131" s="717"/>
      <c r="AL131" s="717"/>
      <c r="AM131" s="718"/>
      <c r="AN131" s="210"/>
      <c r="AO131" s="209"/>
      <c r="AP131" s="343">
        <v>9.5</v>
      </c>
      <c r="AQ131" s="282"/>
      <c r="AR131" s="341"/>
      <c r="AS131" s="728">
        <f t="shared" ref="AS131" si="11">AS34</f>
        <v>0</v>
      </c>
      <c r="AT131" s="729"/>
      <c r="AU131" s="730"/>
      <c r="AV131" s="672">
        <f>AV34</f>
        <v>0</v>
      </c>
      <c r="AW131" s="673"/>
      <c r="AX131" s="673"/>
      <c r="AY131" s="673"/>
      <c r="AZ131" s="673"/>
      <c r="BA131" s="673"/>
      <c r="BB131" s="673"/>
      <c r="BC131" s="673"/>
      <c r="BD131" s="674"/>
      <c r="BE131" s="758"/>
      <c r="BF131" s="789"/>
      <c r="BG131" s="781"/>
      <c r="BH131" s="781"/>
      <c r="BI131" s="782"/>
    </row>
    <row r="132" spans="2:61" ht="10.5" customHeight="1">
      <c r="B132" s="591"/>
      <c r="C132" s="341"/>
      <c r="D132" s="763"/>
      <c r="E132" s="764"/>
      <c r="F132" s="764"/>
      <c r="G132" s="764"/>
      <c r="H132" s="764"/>
      <c r="I132" s="764"/>
      <c r="J132" s="764"/>
      <c r="K132" s="764"/>
      <c r="L132" s="765"/>
      <c r="M132" s="587"/>
      <c r="N132" s="588"/>
      <c r="O132" s="588"/>
      <c r="P132" s="588"/>
      <c r="Q132" s="588"/>
      <c r="R132" s="588"/>
      <c r="S132" s="589"/>
      <c r="T132" s="578">
        <f>T35</f>
        <v>0</v>
      </c>
      <c r="U132" s="579"/>
      <c r="V132" s="579"/>
      <c r="W132" s="579"/>
      <c r="X132" s="579"/>
      <c r="Y132" s="579"/>
      <c r="Z132" s="579"/>
      <c r="AA132" s="579"/>
      <c r="AB132" s="579"/>
      <c r="AC132" s="211"/>
      <c r="AD132" s="738"/>
      <c r="AE132" s="593"/>
      <c r="AF132" s="715"/>
      <c r="AG132" s="719"/>
      <c r="AH132" s="720"/>
      <c r="AI132" s="720"/>
      <c r="AJ132" s="720"/>
      <c r="AK132" s="720"/>
      <c r="AL132" s="720"/>
      <c r="AM132" s="721"/>
      <c r="AN132" s="741"/>
      <c r="AO132" s="741"/>
      <c r="AP132" s="738"/>
      <c r="AQ132" s="744"/>
      <c r="AR132" s="593"/>
      <c r="AS132" s="731"/>
      <c r="AT132" s="732"/>
      <c r="AU132" s="733"/>
      <c r="AV132" s="675"/>
      <c r="AW132" s="676"/>
      <c r="AX132" s="676"/>
      <c r="AY132" s="676"/>
      <c r="AZ132" s="676"/>
      <c r="BA132" s="676"/>
      <c r="BB132" s="676"/>
      <c r="BC132" s="676"/>
      <c r="BD132" s="677"/>
      <c r="BE132" s="759"/>
      <c r="BF132" s="789"/>
      <c r="BG132" s="781"/>
      <c r="BH132" s="781"/>
      <c r="BI132" s="782"/>
    </row>
    <row r="133" spans="2:61" ht="10.5" customHeight="1">
      <c r="B133" s="591"/>
      <c r="C133" s="341"/>
      <c r="D133" s="763"/>
      <c r="E133" s="764"/>
      <c r="F133" s="764"/>
      <c r="G133" s="764"/>
      <c r="H133" s="764"/>
      <c r="I133" s="764"/>
      <c r="J133" s="764"/>
      <c r="K133" s="764"/>
      <c r="L133" s="765"/>
      <c r="M133" s="584" t="s">
        <v>121</v>
      </c>
      <c r="N133" s="585"/>
      <c r="O133" s="585"/>
      <c r="P133" s="585"/>
      <c r="Q133" s="585"/>
      <c r="R133" s="585"/>
      <c r="S133" s="586"/>
      <c r="T133" s="580"/>
      <c r="U133" s="581"/>
      <c r="V133" s="581"/>
      <c r="W133" s="581"/>
      <c r="X133" s="581"/>
      <c r="Y133" s="581"/>
      <c r="Z133" s="581"/>
      <c r="AA133" s="581"/>
      <c r="AB133" s="581"/>
      <c r="AD133" s="343">
        <v>24</v>
      </c>
      <c r="AE133" s="341"/>
      <c r="AF133" s="714"/>
      <c r="AG133" s="716">
        <f>AG36</f>
        <v>0</v>
      </c>
      <c r="AH133" s="717"/>
      <c r="AI133" s="717"/>
      <c r="AJ133" s="717"/>
      <c r="AK133" s="717"/>
      <c r="AL133" s="717"/>
      <c r="AM133" s="718"/>
      <c r="AN133" s="213"/>
      <c r="AO133" s="213"/>
      <c r="AP133" s="304">
        <v>9</v>
      </c>
      <c r="AQ133" s="743"/>
      <c r="AR133" s="310"/>
      <c r="AS133" s="728">
        <f t="shared" ref="AS133" si="12">AS36</f>
        <v>0</v>
      </c>
      <c r="AT133" s="729"/>
      <c r="AU133" s="730"/>
      <c r="AV133" s="672">
        <f>AV36</f>
        <v>0</v>
      </c>
      <c r="AW133" s="673"/>
      <c r="AX133" s="673"/>
      <c r="AY133" s="673"/>
      <c r="AZ133" s="673"/>
      <c r="BA133" s="673"/>
      <c r="BB133" s="673"/>
      <c r="BC133" s="673"/>
      <c r="BD133" s="674"/>
      <c r="BE133" s="91"/>
      <c r="BF133" s="789"/>
      <c r="BG133" s="781"/>
      <c r="BH133" s="781"/>
      <c r="BI133" s="782"/>
    </row>
    <row r="134" spans="2:61" ht="10.5" customHeight="1">
      <c r="B134" s="591"/>
      <c r="C134" s="341"/>
      <c r="D134" s="763"/>
      <c r="E134" s="764"/>
      <c r="F134" s="764"/>
      <c r="G134" s="764"/>
      <c r="H134" s="764"/>
      <c r="I134" s="764"/>
      <c r="J134" s="764"/>
      <c r="K134" s="764"/>
      <c r="L134" s="765"/>
      <c r="M134" s="587"/>
      <c r="N134" s="588"/>
      <c r="O134" s="588"/>
      <c r="P134" s="588"/>
      <c r="Q134" s="588"/>
      <c r="R134" s="588"/>
      <c r="S134" s="589"/>
      <c r="T134" s="578">
        <f>T37</f>
        <v>0</v>
      </c>
      <c r="U134" s="579"/>
      <c r="V134" s="579"/>
      <c r="W134" s="579"/>
      <c r="X134" s="579"/>
      <c r="Y134" s="579"/>
      <c r="Z134" s="579"/>
      <c r="AA134" s="579"/>
      <c r="AB134" s="579"/>
      <c r="AC134" s="214"/>
      <c r="AD134" s="738"/>
      <c r="AE134" s="593"/>
      <c r="AF134" s="715"/>
      <c r="AG134" s="719"/>
      <c r="AH134" s="720"/>
      <c r="AI134" s="720"/>
      <c r="AJ134" s="720"/>
      <c r="AK134" s="720"/>
      <c r="AL134" s="720"/>
      <c r="AM134" s="721"/>
      <c r="AN134" s="734"/>
      <c r="AO134" s="735"/>
      <c r="AP134" s="343"/>
      <c r="AQ134" s="282"/>
      <c r="AR134" s="341"/>
      <c r="AS134" s="731"/>
      <c r="AT134" s="732"/>
      <c r="AU134" s="733"/>
      <c r="AV134" s="675"/>
      <c r="AW134" s="676"/>
      <c r="AX134" s="676"/>
      <c r="AY134" s="676"/>
      <c r="AZ134" s="676"/>
      <c r="BA134" s="676"/>
      <c r="BB134" s="676"/>
      <c r="BC134" s="676"/>
      <c r="BD134" s="677"/>
      <c r="BE134" s="28"/>
      <c r="BF134" s="789"/>
      <c r="BG134" s="781"/>
      <c r="BH134" s="781"/>
      <c r="BI134" s="782"/>
    </row>
    <row r="135" spans="2:61" ht="10.5" customHeight="1">
      <c r="B135" s="591"/>
      <c r="C135" s="341"/>
      <c r="D135" s="763"/>
      <c r="E135" s="764"/>
      <c r="F135" s="764"/>
      <c r="G135" s="764"/>
      <c r="H135" s="764"/>
      <c r="I135" s="764"/>
      <c r="J135" s="764"/>
      <c r="K135" s="764"/>
      <c r="L135" s="765"/>
      <c r="M135" s="584" t="s">
        <v>126</v>
      </c>
      <c r="N135" s="585"/>
      <c r="O135" s="585"/>
      <c r="P135" s="585"/>
      <c r="Q135" s="585"/>
      <c r="R135" s="585"/>
      <c r="S135" s="586"/>
      <c r="T135" s="580"/>
      <c r="U135" s="581"/>
      <c r="V135" s="581"/>
      <c r="W135" s="581"/>
      <c r="X135" s="581"/>
      <c r="Y135" s="581"/>
      <c r="Z135" s="581"/>
      <c r="AA135" s="581"/>
      <c r="AB135" s="581"/>
      <c r="AC135" s="736"/>
      <c r="AD135" s="304">
        <v>19</v>
      </c>
      <c r="AE135" s="310"/>
      <c r="AF135" s="215"/>
      <c r="AG135" s="716">
        <f>AG38</f>
        <v>0</v>
      </c>
      <c r="AH135" s="717"/>
      <c r="AI135" s="717"/>
      <c r="AJ135" s="717"/>
      <c r="AK135" s="717"/>
      <c r="AL135" s="717"/>
      <c r="AM135" s="718"/>
      <c r="AN135" s="739"/>
      <c r="AO135" s="740"/>
      <c r="AP135" s="343"/>
      <c r="AQ135" s="282"/>
      <c r="AR135" s="341"/>
      <c r="AS135" s="728">
        <f t="shared" ref="AS135" si="13">AS38</f>
        <v>0</v>
      </c>
      <c r="AT135" s="729"/>
      <c r="AU135" s="730"/>
      <c r="AV135" s="672">
        <f>AV38</f>
        <v>0</v>
      </c>
      <c r="AW135" s="673"/>
      <c r="AX135" s="673"/>
      <c r="AY135" s="673"/>
      <c r="AZ135" s="673"/>
      <c r="BA135" s="673"/>
      <c r="BB135" s="673"/>
      <c r="BC135" s="673"/>
      <c r="BD135" s="674"/>
      <c r="BE135" s="216"/>
      <c r="BF135" s="789"/>
      <c r="BG135" s="781"/>
      <c r="BH135" s="781"/>
      <c r="BI135" s="782"/>
    </row>
    <row r="136" spans="2:61" ht="10.5" customHeight="1">
      <c r="B136" s="592"/>
      <c r="C136" s="593"/>
      <c r="D136" s="766"/>
      <c r="E136" s="767"/>
      <c r="F136" s="767"/>
      <c r="G136" s="767"/>
      <c r="H136" s="767"/>
      <c r="I136" s="767"/>
      <c r="J136" s="767"/>
      <c r="K136" s="767"/>
      <c r="L136" s="768"/>
      <c r="M136" s="587"/>
      <c r="N136" s="588"/>
      <c r="O136" s="588"/>
      <c r="P136" s="588"/>
      <c r="Q136" s="588"/>
      <c r="R136" s="588"/>
      <c r="S136" s="589"/>
      <c r="T136" s="578">
        <f>T39</f>
        <v>0</v>
      </c>
      <c r="U136" s="579"/>
      <c r="V136" s="579"/>
      <c r="W136" s="579"/>
      <c r="X136" s="579"/>
      <c r="Y136" s="579"/>
      <c r="Z136" s="579"/>
      <c r="AA136" s="579"/>
      <c r="AB136" s="579"/>
      <c r="AC136" s="737"/>
      <c r="AD136" s="738"/>
      <c r="AE136" s="593"/>
      <c r="AF136" s="215"/>
      <c r="AG136" s="719"/>
      <c r="AH136" s="720"/>
      <c r="AI136" s="720"/>
      <c r="AJ136" s="720"/>
      <c r="AK136" s="720"/>
      <c r="AL136" s="720"/>
      <c r="AM136" s="721"/>
      <c r="AN136" s="741"/>
      <c r="AO136" s="742"/>
      <c r="AP136" s="738"/>
      <c r="AQ136" s="744"/>
      <c r="AR136" s="593"/>
      <c r="AS136" s="731"/>
      <c r="AT136" s="732"/>
      <c r="AU136" s="733"/>
      <c r="AV136" s="675"/>
      <c r="AW136" s="676"/>
      <c r="AX136" s="676"/>
      <c r="AY136" s="676"/>
      <c r="AZ136" s="676"/>
      <c r="BA136" s="676"/>
      <c r="BB136" s="676"/>
      <c r="BC136" s="676"/>
      <c r="BD136" s="677"/>
      <c r="BE136" s="216"/>
      <c r="BF136" s="789"/>
      <c r="BG136" s="781"/>
      <c r="BH136" s="781"/>
      <c r="BI136" s="782"/>
    </row>
    <row r="137" spans="2:61" ht="10.5" customHeight="1">
      <c r="B137" s="590">
        <v>35</v>
      </c>
      <c r="C137" s="310"/>
      <c r="D137" s="594" t="s">
        <v>131</v>
      </c>
      <c r="E137" s="595"/>
      <c r="F137" s="595"/>
      <c r="G137" s="595"/>
      <c r="H137" s="595"/>
      <c r="I137" s="595"/>
      <c r="J137" s="595"/>
      <c r="K137" s="595"/>
      <c r="L137" s="596"/>
      <c r="M137" s="603" t="s">
        <v>116</v>
      </c>
      <c r="N137" s="604"/>
      <c r="O137" s="604"/>
      <c r="P137" s="604"/>
      <c r="Q137" s="604"/>
      <c r="R137" s="604"/>
      <c r="S137" s="605"/>
      <c r="T137" s="580"/>
      <c r="U137" s="581"/>
      <c r="V137" s="581"/>
      <c r="W137" s="581"/>
      <c r="X137" s="581"/>
      <c r="Y137" s="581"/>
      <c r="Z137" s="581"/>
      <c r="AA137" s="581"/>
      <c r="AB137" s="581"/>
      <c r="AC137" s="756"/>
      <c r="AD137" s="304">
        <v>21</v>
      </c>
      <c r="AE137" s="746"/>
      <c r="AF137" s="714"/>
      <c r="AG137" s="716">
        <f>AG40</f>
        <v>0</v>
      </c>
      <c r="AH137" s="717"/>
      <c r="AI137" s="717"/>
      <c r="AJ137" s="717"/>
      <c r="AK137" s="717"/>
      <c r="AL137" s="717"/>
      <c r="AM137" s="718"/>
      <c r="AN137" s="750"/>
      <c r="AO137" s="751"/>
      <c r="AP137" s="304">
        <v>13</v>
      </c>
      <c r="AQ137" s="745"/>
      <c r="AR137" s="746"/>
      <c r="AS137" s="728">
        <f t="shared" ref="AS137" si="14">AS40</f>
        <v>0</v>
      </c>
      <c r="AT137" s="729"/>
      <c r="AU137" s="730"/>
      <c r="AV137" s="672">
        <f>AV40</f>
        <v>0</v>
      </c>
      <c r="AW137" s="673"/>
      <c r="AX137" s="673"/>
      <c r="AY137" s="673"/>
      <c r="AZ137" s="673"/>
      <c r="BA137" s="673"/>
      <c r="BB137" s="673"/>
      <c r="BC137" s="673"/>
      <c r="BD137" s="674"/>
      <c r="BE137" s="754"/>
      <c r="BF137" s="789"/>
      <c r="BG137" s="781"/>
      <c r="BH137" s="781"/>
      <c r="BI137" s="782"/>
    </row>
    <row r="138" spans="2:61" ht="10.5" customHeight="1">
      <c r="B138" s="591"/>
      <c r="C138" s="341"/>
      <c r="D138" s="597"/>
      <c r="E138" s="598"/>
      <c r="F138" s="598"/>
      <c r="G138" s="598"/>
      <c r="H138" s="598"/>
      <c r="I138" s="598"/>
      <c r="J138" s="598"/>
      <c r="K138" s="598"/>
      <c r="L138" s="599"/>
      <c r="M138" s="606"/>
      <c r="N138" s="607"/>
      <c r="O138" s="607"/>
      <c r="P138" s="607"/>
      <c r="Q138" s="607"/>
      <c r="R138" s="607"/>
      <c r="S138" s="608"/>
      <c r="T138" s="578">
        <f>T41</f>
        <v>0</v>
      </c>
      <c r="U138" s="579"/>
      <c r="V138" s="579"/>
      <c r="W138" s="579"/>
      <c r="X138" s="579"/>
      <c r="Y138" s="579"/>
      <c r="Z138" s="579"/>
      <c r="AA138" s="579"/>
      <c r="AB138" s="579"/>
      <c r="AC138" s="757"/>
      <c r="AD138" s="747"/>
      <c r="AE138" s="749"/>
      <c r="AF138" s="715"/>
      <c r="AG138" s="719"/>
      <c r="AH138" s="720"/>
      <c r="AI138" s="720"/>
      <c r="AJ138" s="720"/>
      <c r="AK138" s="720"/>
      <c r="AL138" s="720"/>
      <c r="AM138" s="721"/>
      <c r="AN138" s="752"/>
      <c r="AO138" s="753"/>
      <c r="AP138" s="747"/>
      <c r="AQ138" s="748"/>
      <c r="AR138" s="749"/>
      <c r="AS138" s="731"/>
      <c r="AT138" s="732"/>
      <c r="AU138" s="733"/>
      <c r="AV138" s="675"/>
      <c r="AW138" s="676"/>
      <c r="AX138" s="676"/>
      <c r="AY138" s="676"/>
      <c r="AZ138" s="676"/>
      <c r="BA138" s="676"/>
      <c r="BB138" s="676"/>
      <c r="BC138" s="676"/>
      <c r="BD138" s="677"/>
      <c r="BE138" s="755"/>
      <c r="BF138" s="789"/>
      <c r="BG138" s="781"/>
      <c r="BH138" s="781"/>
      <c r="BI138" s="782"/>
    </row>
    <row r="139" spans="2:61" ht="10.5" customHeight="1">
      <c r="B139" s="591"/>
      <c r="C139" s="341"/>
      <c r="D139" s="597"/>
      <c r="E139" s="598"/>
      <c r="F139" s="598"/>
      <c r="G139" s="598"/>
      <c r="H139" s="598"/>
      <c r="I139" s="598"/>
      <c r="J139" s="598"/>
      <c r="K139" s="598"/>
      <c r="L139" s="599"/>
      <c r="M139" s="584" t="s">
        <v>120</v>
      </c>
      <c r="N139" s="585"/>
      <c r="O139" s="585"/>
      <c r="P139" s="585"/>
      <c r="Q139" s="585"/>
      <c r="R139" s="585"/>
      <c r="S139" s="586"/>
      <c r="T139" s="580"/>
      <c r="U139" s="581"/>
      <c r="V139" s="581"/>
      <c r="W139" s="581"/>
      <c r="X139" s="581"/>
      <c r="Y139" s="581"/>
      <c r="Z139" s="581"/>
      <c r="AA139" s="581"/>
      <c r="AB139" s="581"/>
      <c r="AC139" s="209"/>
      <c r="AD139" s="304">
        <v>23</v>
      </c>
      <c r="AE139" s="310"/>
      <c r="AF139" s="714"/>
      <c r="AG139" s="716">
        <f>AG42</f>
        <v>0</v>
      </c>
      <c r="AH139" s="717"/>
      <c r="AI139" s="717"/>
      <c r="AJ139" s="717"/>
      <c r="AK139" s="717"/>
      <c r="AL139" s="717"/>
      <c r="AM139" s="718"/>
      <c r="AN139" s="210"/>
      <c r="AO139" s="209"/>
      <c r="AP139" s="343">
        <v>11</v>
      </c>
      <c r="AQ139" s="282"/>
      <c r="AR139" s="341"/>
      <c r="AS139" s="728">
        <f t="shared" ref="AS139" si="15">AS42</f>
        <v>0</v>
      </c>
      <c r="AT139" s="729"/>
      <c r="AU139" s="730"/>
      <c r="AV139" s="672">
        <f>AV42</f>
        <v>0</v>
      </c>
      <c r="AW139" s="673"/>
      <c r="AX139" s="673"/>
      <c r="AY139" s="673"/>
      <c r="AZ139" s="673"/>
      <c r="BA139" s="673"/>
      <c r="BB139" s="673"/>
      <c r="BC139" s="673"/>
      <c r="BD139" s="674"/>
      <c r="BE139" s="758"/>
      <c r="BF139" s="789"/>
      <c r="BG139" s="781"/>
      <c r="BH139" s="781"/>
      <c r="BI139" s="782"/>
    </row>
    <row r="140" spans="2:61" ht="10.5" customHeight="1">
      <c r="B140" s="591"/>
      <c r="C140" s="341"/>
      <c r="D140" s="597"/>
      <c r="E140" s="598"/>
      <c r="F140" s="598"/>
      <c r="G140" s="598"/>
      <c r="H140" s="598"/>
      <c r="I140" s="598"/>
      <c r="J140" s="598"/>
      <c r="K140" s="598"/>
      <c r="L140" s="599"/>
      <c r="M140" s="587"/>
      <c r="N140" s="588"/>
      <c r="O140" s="588"/>
      <c r="P140" s="588"/>
      <c r="Q140" s="588"/>
      <c r="R140" s="588"/>
      <c r="S140" s="589"/>
      <c r="T140" s="578">
        <f>T43</f>
        <v>0</v>
      </c>
      <c r="U140" s="579"/>
      <c r="V140" s="579"/>
      <c r="W140" s="579"/>
      <c r="X140" s="579"/>
      <c r="Y140" s="579"/>
      <c r="Z140" s="579"/>
      <c r="AA140" s="579"/>
      <c r="AB140" s="579"/>
      <c r="AC140" s="211"/>
      <c r="AD140" s="343"/>
      <c r="AE140" s="341"/>
      <c r="AF140" s="715"/>
      <c r="AG140" s="719"/>
      <c r="AH140" s="720"/>
      <c r="AI140" s="720"/>
      <c r="AJ140" s="720"/>
      <c r="AK140" s="720"/>
      <c r="AL140" s="720"/>
      <c r="AM140" s="721"/>
      <c r="AN140" s="741"/>
      <c r="AO140" s="741"/>
      <c r="AP140" s="738"/>
      <c r="AQ140" s="744"/>
      <c r="AR140" s="593"/>
      <c r="AS140" s="731"/>
      <c r="AT140" s="732"/>
      <c r="AU140" s="733"/>
      <c r="AV140" s="675"/>
      <c r="AW140" s="676"/>
      <c r="AX140" s="676"/>
      <c r="AY140" s="676"/>
      <c r="AZ140" s="676"/>
      <c r="BA140" s="676"/>
      <c r="BB140" s="676"/>
      <c r="BC140" s="676"/>
      <c r="BD140" s="677"/>
      <c r="BE140" s="759"/>
      <c r="BF140" s="789"/>
      <c r="BG140" s="781"/>
      <c r="BH140" s="781"/>
      <c r="BI140" s="782"/>
    </row>
    <row r="141" spans="2:61" ht="10.5" customHeight="1">
      <c r="B141" s="591"/>
      <c r="C141" s="341"/>
      <c r="D141" s="597"/>
      <c r="E141" s="598"/>
      <c r="F141" s="598"/>
      <c r="G141" s="598"/>
      <c r="H141" s="598"/>
      <c r="I141" s="598"/>
      <c r="J141" s="598"/>
      <c r="K141" s="598"/>
      <c r="L141" s="599"/>
      <c r="M141" s="584" t="s">
        <v>128</v>
      </c>
      <c r="N141" s="585"/>
      <c r="O141" s="585"/>
      <c r="P141" s="585"/>
      <c r="Q141" s="585"/>
      <c r="R141" s="585"/>
      <c r="S141" s="586"/>
      <c r="T141" s="580"/>
      <c r="U141" s="581"/>
      <c r="V141" s="581"/>
      <c r="W141" s="581"/>
      <c r="X141" s="581"/>
      <c r="Y141" s="581"/>
      <c r="Z141" s="581"/>
      <c r="AA141" s="581"/>
      <c r="AB141" s="581"/>
      <c r="AD141" s="343"/>
      <c r="AE141" s="341"/>
      <c r="AF141" s="714"/>
      <c r="AG141" s="716">
        <f>AG44</f>
        <v>0</v>
      </c>
      <c r="AH141" s="717"/>
      <c r="AI141" s="717"/>
      <c r="AJ141" s="717"/>
      <c r="AK141" s="717"/>
      <c r="AL141" s="717"/>
      <c r="AM141" s="718"/>
      <c r="AN141" s="213"/>
      <c r="AO141" s="213"/>
      <c r="AP141" s="304">
        <v>9.5</v>
      </c>
      <c r="AQ141" s="743"/>
      <c r="AR141" s="310"/>
      <c r="AS141" s="728">
        <f t="shared" ref="AS141" si="16">AS44</f>
        <v>0</v>
      </c>
      <c r="AT141" s="729"/>
      <c r="AU141" s="730"/>
      <c r="AV141" s="672">
        <f>AV44</f>
        <v>0</v>
      </c>
      <c r="AW141" s="673"/>
      <c r="AX141" s="673"/>
      <c r="AY141" s="673"/>
      <c r="AZ141" s="673"/>
      <c r="BA141" s="673"/>
      <c r="BB141" s="673"/>
      <c r="BC141" s="673"/>
      <c r="BD141" s="674"/>
      <c r="BE141" s="91"/>
      <c r="BF141" s="789"/>
      <c r="BG141" s="781"/>
      <c r="BH141" s="781"/>
      <c r="BI141" s="782"/>
    </row>
    <row r="142" spans="2:61" ht="10.5" customHeight="1">
      <c r="B142" s="591"/>
      <c r="C142" s="341"/>
      <c r="D142" s="597"/>
      <c r="E142" s="598"/>
      <c r="F142" s="598"/>
      <c r="G142" s="598"/>
      <c r="H142" s="598"/>
      <c r="I142" s="598"/>
      <c r="J142" s="598"/>
      <c r="K142" s="598"/>
      <c r="L142" s="599"/>
      <c r="M142" s="587"/>
      <c r="N142" s="588"/>
      <c r="O142" s="588"/>
      <c r="P142" s="588"/>
      <c r="Q142" s="588"/>
      <c r="R142" s="588"/>
      <c r="S142" s="589"/>
      <c r="T142" s="578">
        <f>T45</f>
        <v>0</v>
      </c>
      <c r="U142" s="579"/>
      <c r="V142" s="579"/>
      <c r="W142" s="579"/>
      <c r="X142" s="579"/>
      <c r="Y142" s="579"/>
      <c r="Z142" s="579"/>
      <c r="AA142" s="579"/>
      <c r="AB142" s="579"/>
      <c r="AC142" s="214"/>
      <c r="AD142" s="738"/>
      <c r="AE142" s="593"/>
      <c r="AF142" s="715"/>
      <c r="AG142" s="719"/>
      <c r="AH142" s="720"/>
      <c r="AI142" s="720"/>
      <c r="AJ142" s="720"/>
      <c r="AK142" s="720"/>
      <c r="AL142" s="720"/>
      <c r="AM142" s="721"/>
      <c r="AN142" s="734"/>
      <c r="AO142" s="735"/>
      <c r="AP142" s="343"/>
      <c r="AQ142" s="282"/>
      <c r="AR142" s="341"/>
      <c r="AS142" s="731"/>
      <c r="AT142" s="732"/>
      <c r="AU142" s="733"/>
      <c r="AV142" s="675"/>
      <c r="AW142" s="676"/>
      <c r="AX142" s="676"/>
      <c r="AY142" s="676"/>
      <c r="AZ142" s="676"/>
      <c r="BA142" s="676"/>
      <c r="BB142" s="676"/>
      <c r="BC142" s="676"/>
      <c r="BD142" s="677"/>
      <c r="BE142" s="28"/>
      <c r="BF142" s="789"/>
      <c r="BG142" s="781"/>
      <c r="BH142" s="781"/>
      <c r="BI142" s="782"/>
    </row>
    <row r="143" spans="2:61" ht="10.5" customHeight="1">
      <c r="B143" s="590">
        <v>38</v>
      </c>
      <c r="C143" s="310"/>
      <c r="D143" s="760" t="s">
        <v>132</v>
      </c>
      <c r="E143" s="761"/>
      <c r="F143" s="761"/>
      <c r="G143" s="761"/>
      <c r="H143" s="761"/>
      <c r="I143" s="761"/>
      <c r="J143" s="761"/>
      <c r="K143" s="761"/>
      <c r="L143" s="762"/>
      <c r="M143" s="603" t="s">
        <v>116</v>
      </c>
      <c r="N143" s="604"/>
      <c r="O143" s="604"/>
      <c r="P143" s="604"/>
      <c r="Q143" s="604"/>
      <c r="R143" s="604"/>
      <c r="S143" s="605"/>
      <c r="T143" s="580"/>
      <c r="U143" s="581"/>
      <c r="V143" s="581"/>
      <c r="W143" s="581"/>
      <c r="X143" s="581"/>
      <c r="Y143" s="581"/>
      <c r="Z143" s="581"/>
      <c r="AA143" s="581"/>
      <c r="AB143" s="581"/>
      <c r="AC143" s="756"/>
      <c r="AD143" s="343">
        <v>22</v>
      </c>
      <c r="AE143" s="341"/>
      <c r="AF143" s="714"/>
      <c r="AG143" s="716">
        <f>AG46</f>
        <v>0</v>
      </c>
      <c r="AH143" s="717"/>
      <c r="AI143" s="717"/>
      <c r="AJ143" s="717"/>
      <c r="AK143" s="717"/>
      <c r="AL143" s="717"/>
      <c r="AM143" s="718"/>
      <c r="AN143" s="750"/>
      <c r="AO143" s="751"/>
      <c r="AP143" s="304">
        <v>15</v>
      </c>
      <c r="AQ143" s="743"/>
      <c r="AR143" s="310"/>
      <c r="AS143" s="728">
        <f t="shared" ref="AS143" si="17">AS46</f>
        <v>0</v>
      </c>
      <c r="AT143" s="729"/>
      <c r="AU143" s="730"/>
      <c r="AV143" s="672">
        <f>AV46</f>
        <v>0</v>
      </c>
      <c r="AW143" s="673"/>
      <c r="AX143" s="673"/>
      <c r="AY143" s="673"/>
      <c r="AZ143" s="673"/>
      <c r="BA143" s="673"/>
      <c r="BB143" s="673"/>
      <c r="BC143" s="673"/>
      <c r="BD143" s="674"/>
      <c r="BE143" s="754"/>
      <c r="BF143" s="789"/>
      <c r="BG143" s="781"/>
      <c r="BH143" s="781"/>
      <c r="BI143" s="782"/>
    </row>
    <row r="144" spans="2:61" ht="10.5" customHeight="1">
      <c r="B144" s="591"/>
      <c r="C144" s="341"/>
      <c r="D144" s="763"/>
      <c r="E144" s="764"/>
      <c r="F144" s="764"/>
      <c r="G144" s="764"/>
      <c r="H144" s="764"/>
      <c r="I144" s="764"/>
      <c r="J144" s="764"/>
      <c r="K144" s="764"/>
      <c r="L144" s="765"/>
      <c r="M144" s="606"/>
      <c r="N144" s="607"/>
      <c r="O144" s="607"/>
      <c r="P144" s="607"/>
      <c r="Q144" s="607"/>
      <c r="R144" s="607"/>
      <c r="S144" s="608"/>
      <c r="T144" s="578">
        <f>T47</f>
        <v>0</v>
      </c>
      <c r="U144" s="579"/>
      <c r="V144" s="579"/>
      <c r="W144" s="579"/>
      <c r="X144" s="579"/>
      <c r="Y144" s="579"/>
      <c r="Z144" s="579"/>
      <c r="AA144" s="579"/>
      <c r="AB144" s="579"/>
      <c r="AC144" s="757"/>
      <c r="AD144" s="738"/>
      <c r="AE144" s="593"/>
      <c r="AF144" s="715"/>
      <c r="AG144" s="719"/>
      <c r="AH144" s="720"/>
      <c r="AI144" s="720"/>
      <c r="AJ144" s="720"/>
      <c r="AK144" s="720"/>
      <c r="AL144" s="720"/>
      <c r="AM144" s="721"/>
      <c r="AN144" s="752"/>
      <c r="AO144" s="753"/>
      <c r="AP144" s="343"/>
      <c r="AQ144" s="282"/>
      <c r="AR144" s="341"/>
      <c r="AS144" s="731"/>
      <c r="AT144" s="732"/>
      <c r="AU144" s="733"/>
      <c r="AV144" s="675"/>
      <c r="AW144" s="676"/>
      <c r="AX144" s="676"/>
      <c r="AY144" s="676"/>
      <c r="AZ144" s="676"/>
      <c r="BA144" s="676"/>
      <c r="BB144" s="676"/>
      <c r="BC144" s="676"/>
      <c r="BD144" s="677"/>
      <c r="BE144" s="755"/>
      <c r="BF144" s="789"/>
      <c r="BG144" s="781"/>
      <c r="BH144" s="781"/>
      <c r="BI144" s="782"/>
    </row>
    <row r="145" spans="2:61" ht="10.5" customHeight="1">
      <c r="B145" s="591"/>
      <c r="C145" s="341"/>
      <c r="D145" s="763"/>
      <c r="E145" s="764"/>
      <c r="F145" s="764"/>
      <c r="G145" s="764"/>
      <c r="H145" s="764"/>
      <c r="I145" s="764"/>
      <c r="J145" s="764"/>
      <c r="K145" s="764"/>
      <c r="L145" s="765"/>
      <c r="M145" s="584" t="s">
        <v>120</v>
      </c>
      <c r="N145" s="585"/>
      <c r="O145" s="585"/>
      <c r="P145" s="585"/>
      <c r="Q145" s="585"/>
      <c r="R145" s="585"/>
      <c r="S145" s="586"/>
      <c r="T145" s="580"/>
      <c r="U145" s="581"/>
      <c r="V145" s="581"/>
      <c r="W145" s="581"/>
      <c r="X145" s="581"/>
      <c r="Y145" s="581"/>
      <c r="Z145" s="581"/>
      <c r="AA145" s="581"/>
      <c r="AB145" s="581"/>
      <c r="AC145" s="209"/>
      <c r="AD145" s="304">
        <v>23</v>
      </c>
      <c r="AE145" s="310"/>
      <c r="AF145" s="714"/>
      <c r="AG145" s="716">
        <f>AG48</f>
        <v>0</v>
      </c>
      <c r="AH145" s="717"/>
      <c r="AI145" s="717"/>
      <c r="AJ145" s="717"/>
      <c r="AK145" s="717"/>
      <c r="AL145" s="717"/>
      <c r="AM145" s="718"/>
      <c r="AN145" s="210"/>
      <c r="AO145" s="209"/>
      <c r="AP145" s="343"/>
      <c r="AQ145" s="282"/>
      <c r="AR145" s="341"/>
      <c r="AS145" s="728">
        <f t="shared" ref="AS145" si="18">AS48</f>
        <v>0</v>
      </c>
      <c r="AT145" s="729"/>
      <c r="AU145" s="730"/>
      <c r="AV145" s="672">
        <f>AV48</f>
        <v>0</v>
      </c>
      <c r="AW145" s="673"/>
      <c r="AX145" s="673"/>
      <c r="AY145" s="673"/>
      <c r="AZ145" s="673"/>
      <c r="BA145" s="673"/>
      <c r="BB145" s="673"/>
      <c r="BC145" s="673"/>
      <c r="BD145" s="674"/>
      <c r="BE145" s="758"/>
      <c r="BF145" s="789"/>
      <c r="BG145" s="781"/>
      <c r="BH145" s="781"/>
      <c r="BI145" s="782"/>
    </row>
    <row r="146" spans="2:61" ht="10.5" customHeight="1">
      <c r="B146" s="591"/>
      <c r="C146" s="341"/>
      <c r="D146" s="763"/>
      <c r="E146" s="764"/>
      <c r="F146" s="764"/>
      <c r="G146" s="764"/>
      <c r="H146" s="764"/>
      <c r="I146" s="764"/>
      <c r="J146" s="764"/>
      <c r="K146" s="764"/>
      <c r="L146" s="765"/>
      <c r="M146" s="587"/>
      <c r="N146" s="588"/>
      <c r="O146" s="588"/>
      <c r="P146" s="588"/>
      <c r="Q146" s="588"/>
      <c r="R146" s="588"/>
      <c r="S146" s="589"/>
      <c r="T146" s="578">
        <f>T49</f>
        <v>0</v>
      </c>
      <c r="U146" s="579"/>
      <c r="V146" s="579"/>
      <c r="W146" s="579"/>
      <c r="X146" s="579"/>
      <c r="Y146" s="579"/>
      <c r="Z146" s="579"/>
      <c r="AA146" s="579"/>
      <c r="AB146" s="579"/>
      <c r="AC146" s="211"/>
      <c r="AD146" s="343"/>
      <c r="AE146" s="341"/>
      <c r="AF146" s="715"/>
      <c r="AG146" s="719"/>
      <c r="AH146" s="720"/>
      <c r="AI146" s="720"/>
      <c r="AJ146" s="720"/>
      <c r="AK146" s="720"/>
      <c r="AL146" s="720"/>
      <c r="AM146" s="721"/>
      <c r="AN146" s="741"/>
      <c r="AO146" s="741"/>
      <c r="AP146" s="343"/>
      <c r="AQ146" s="282"/>
      <c r="AR146" s="341"/>
      <c r="AS146" s="731"/>
      <c r="AT146" s="732"/>
      <c r="AU146" s="733"/>
      <c r="AV146" s="675"/>
      <c r="AW146" s="676"/>
      <c r="AX146" s="676"/>
      <c r="AY146" s="676"/>
      <c r="AZ146" s="676"/>
      <c r="BA146" s="676"/>
      <c r="BB146" s="676"/>
      <c r="BC146" s="676"/>
      <c r="BD146" s="677"/>
      <c r="BE146" s="759"/>
      <c r="BF146" s="789"/>
      <c r="BG146" s="781"/>
      <c r="BH146" s="781"/>
      <c r="BI146" s="782"/>
    </row>
    <row r="147" spans="2:61" ht="10.5" customHeight="1">
      <c r="B147" s="591"/>
      <c r="C147" s="341"/>
      <c r="D147" s="763"/>
      <c r="E147" s="764"/>
      <c r="F147" s="764"/>
      <c r="G147" s="764"/>
      <c r="H147" s="764"/>
      <c r="I147" s="764"/>
      <c r="J147" s="764"/>
      <c r="K147" s="764"/>
      <c r="L147" s="765"/>
      <c r="M147" s="584" t="s">
        <v>128</v>
      </c>
      <c r="N147" s="585"/>
      <c r="O147" s="585"/>
      <c r="P147" s="585"/>
      <c r="Q147" s="585"/>
      <c r="R147" s="585"/>
      <c r="S147" s="586"/>
      <c r="T147" s="580"/>
      <c r="U147" s="581"/>
      <c r="V147" s="581"/>
      <c r="W147" s="581"/>
      <c r="X147" s="581"/>
      <c r="Y147" s="581"/>
      <c r="Z147" s="581"/>
      <c r="AA147" s="581"/>
      <c r="AB147" s="581"/>
      <c r="AD147" s="343"/>
      <c r="AE147" s="341"/>
      <c r="AF147" s="714"/>
      <c r="AG147" s="716">
        <f>AG50</f>
        <v>0</v>
      </c>
      <c r="AH147" s="717"/>
      <c r="AI147" s="717"/>
      <c r="AJ147" s="717"/>
      <c r="AK147" s="717"/>
      <c r="AL147" s="717"/>
      <c r="AM147" s="718"/>
      <c r="AN147" s="213"/>
      <c r="AO147" s="213"/>
      <c r="AP147" s="304">
        <v>12</v>
      </c>
      <c r="AQ147" s="743"/>
      <c r="AR147" s="310"/>
      <c r="AS147" s="728">
        <f t="shared" ref="AS147" si="19">AS50</f>
        <v>0</v>
      </c>
      <c r="AT147" s="729"/>
      <c r="AU147" s="730"/>
      <c r="AV147" s="672">
        <f>AV50</f>
        <v>0</v>
      </c>
      <c r="AW147" s="673"/>
      <c r="AX147" s="673"/>
      <c r="AY147" s="673"/>
      <c r="AZ147" s="673"/>
      <c r="BA147" s="673"/>
      <c r="BB147" s="673"/>
      <c r="BC147" s="673"/>
      <c r="BD147" s="674"/>
      <c r="BE147" s="91"/>
      <c r="BF147" s="789"/>
      <c r="BG147" s="781"/>
      <c r="BH147" s="781"/>
      <c r="BI147" s="782"/>
    </row>
    <row r="148" spans="2:61" ht="10.5" customHeight="1">
      <c r="B148" s="591"/>
      <c r="C148" s="341"/>
      <c r="D148" s="763"/>
      <c r="E148" s="764"/>
      <c r="F148" s="764"/>
      <c r="G148" s="764"/>
      <c r="H148" s="764"/>
      <c r="I148" s="764"/>
      <c r="J148" s="764"/>
      <c r="K148" s="764"/>
      <c r="L148" s="765"/>
      <c r="M148" s="587"/>
      <c r="N148" s="588"/>
      <c r="O148" s="588"/>
      <c r="P148" s="588"/>
      <c r="Q148" s="588"/>
      <c r="R148" s="588"/>
      <c r="S148" s="589"/>
      <c r="T148" s="578">
        <f>T51</f>
        <v>0</v>
      </c>
      <c r="U148" s="579"/>
      <c r="V148" s="579"/>
      <c r="W148" s="579"/>
      <c r="X148" s="579"/>
      <c r="Y148" s="579"/>
      <c r="Z148" s="579"/>
      <c r="AA148" s="579"/>
      <c r="AB148" s="579"/>
      <c r="AC148" s="214"/>
      <c r="AD148" s="738"/>
      <c r="AE148" s="593"/>
      <c r="AF148" s="715"/>
      <c r="AG148" s="719"/>
      <c r="AH148" s="720"/>
      <c r="AI148" s="720"/>
      <c r="AJ148" s="720"/>
      <c r="AK148" s="720"/>
      <c r="AL148" s="720"/>
      <c r="AM148" s="721"/>
      <c r="AN148" s="734"/>
      <c r="AO148" s="735"/>
      <c r="AP148" s="343"/>
      <c r="AQ148" s="282"/>
      <c r="AR148" s="341"/>
      <c r="AS148" s="731"/>
      <c r="AT148" s="732"/>
      <c r="AU148" s="733"/>
      <c r="AV148" s="675"/>
      <c r="AW148" s="676"/>
      <c r="AX148" s="676"/>
      <c r="AY148" s="676"/>
      <c r="AZ148" s="676"/>
      <c r="BA148" s="676"/>
      <c r="BB148" s="676"/>
      <c r="BC148" s="676"/>
      <c r="BD148" s="677"/>
      <c r="BE148" s="28"/>
      <c r="BF148" s="789"/>
      <c r="BG148" s="781"/>
      <c r="BH148" s="781"/>
      <c r="BI148" s="782"/>
    </row>
    <row r="149" spans="2:61" ht="10.5" customHeight="1">
      <c r="B149" s="590">
        <v>36</v>
      </c>
      <c r="C149" s="310"/>
      <c r="D149" s="609" t="s">
        <v>133</v>
      </c>
      <c r="E149" s="610"/>
      <c r="F149" s="610"/>
      <c r="G149" s="615" t="s">
        <v>134</v>
      </c>
      <c r="H149" s="616"/>
      <c r="I149" s="616"/>
      <c r="J149" s="616"/>
      <c r="K149" s="616"/>
      <c r="L149" s="617"/>
      <c r="M149" s="603" t="s">
        <v>116</v>
      </c>
      <c r="N149" s="604"/>
      <c r="O149" s="604"/>
      <c r="P149" s="604"/>
      <c r="Q149" s="604"/>
      <c r="R149" s="604"/>
      <c r="S149" s="605"/>
      <c r="T149" s="580"/>
      <c r="U149" s="581"/>
      <c r="V149" s="581"/>
      <c r="W149" s="581"/>
      <c r="X149" s="581"/>
      <c r="Y149" s="581"/>
      <c r="Z149" s="581"/>
      <c r="AA149" s="581"/>
      <c r="AB149" s="581"/>
      <c r="AC149" s="756"/>
      <c r="AD149" s="343">
        <v>38</v>
      </c>
      <c r="AE149" s="341"/>
      <c r="AF149" s="714"/>
      <c r="AG149" s="716">
        <f>AG52</f>
        <v>0</v>
      </c>
      <c r="AH149" s="717"/>
      <c r="AI149" s="717"/>
      <c r="AJ149" s="717"/>
      <c r="AK149" s="717"/>
      <c r="AL149" s="717"/>
      <c r="AM149" s="718"/>
      <c r="AN149" s="750"/>
      <c r="AO149" s="751"/>
      <c r="AP149" s="304">
        <v>7.5</v>
      </c>
      <c r="AQ149" s="745"/>
      <c r="AR149" s="746"/>
      <c r="AS149" s="728">
        <f t="shared" ref="AS149" si="20">AS52</f>
        <v>0</v>
      </c>
      <c r="AT149" s="729"/>
      <c r="AU149" s="730"/>
      <c r="AV149" s="672">
        <f>AV52</f>
        <v>0</v>
      </c>
      <c r="AW149" s="673"/>
      <c r="AX149" s="673"/>
      <c r="AY149" s="673"/>
      <c r="AZ149" s="673"/>
      <c r="BA149" s="673"/>
      <c r="BB149" s="673"/>
      <c r="BC149" s="673"/>
      <c r="BD149" s="674"/>
      <c r="BE149" s="754"/>
      <c r="BF149" s="789"/>
      <c r="BG149" s="781"/>
      <c r="BH149" s="781"/>
      <c r="BI149" s="782"/>
    </row>
    <row r="150" spans="2:61" ht="10.5" customHeight="1">
      <c r="B150" s="591"/>
      <c r="C150" s="341"/>
      <c r="D150" s="611"/>
      <c r="E150" s="612"/>
      <c r="F150" s="612"/>
      <c r="G150" s="611"/>
      <c r="H150" s="612"/>
      <c r="I150" s="612"/>
      <c r="J150" s="612"/>
      <c r="K150" s="612"/>
      <c r="L150" s="618"/>
      <c r="M150" s="606"/>
      <c r="N150" s="607"/>
      <c r="O150" s="607"/>
      <c r="P150" s="607"/>
      <c r="Q150" s="607"/>
      <c r="R150" s="607"/>
      <c r="S150" s="608"/>
      <c r="T150" s="578">
        <f>T53</f>
        <v>0</v>
      </c>
      <c r="U150" s="579"/>
      <c r="V150" s="579"/>
      <c r="W150" s="579"/>
      <c r="X150" s="579"/>
      <c r="Y150" s="579"/>
      <c r="Z150" s="579"/>
      <c r="AA150" s="579"/>
      <c r="AB150" s="579"/>
      <c r="AC150" s="757"/>
      <c r="AD150" s="738"/>
      <c r="AE150" s="593"/>
      <c r="AF150" s="715"/>
      <c r="AG150" s="719"/>
      <c r="AH150" s="720"/>
      <c r="AI150" s="720"/>
      <c r="AJ150" s="720"/>
      <c r="AK150" s="720"/>
      <c r="AL150" s="720"/>
      <c r="AM150" s="721"/>
      <c r="AN150" s="752"/>
      <c r="AO150" s="753"/>
      <c r="AP150" s="747"/>
      <c r="AQ150" s="748"/>
      <c r="AR150" s="749"/>
      <c r="AS150" s="731"/>
      <c r="AT150" s="732"/>
      <c r="AU150" s="733"/>
      <c r="AV150" s="675"/>
      <c r="AW150" s="676"/>
      <c r="AX150" s="676"/>
      <c r="AY150" s="676"/>
      <c r="AZ150" s="676"/>
      <c r="BA150" s="676"/>
      <c r="BB150" s="676"/>
      <c r="BC150" s="676"/>
      <c r="BD150" s="677"/>
      <c r="BE150" s="755"/>
      <c r="BF150" s="789"/>
      <c r="BG150" s="781"/>
      <c r="BH150" s="781"/>
      <c r="BI150" s="782"/>
    </row>
    <row r="151" spans="2:61" ht="10.5" customHeight="1">
      <c r="B151" s="591"/>
      <c r="C151" s="341"/>
      <c r="D151" s="611"/>
      <c r="E151" s="612"/>
      <c r="F151" s="612"/>
      <c r="G151" s="611"/>
      <c r="H151" s="612"/>
      <c r="I151" s="612"/>
      <c r="J151" s="612"/>
      <c r="K151" s="612"/>
      <c r="L151" s="618"/>
      <c r="M151" s="584" t="s">
        <v>120</v>
      </c>
      <c r="N151" s="585"/>
      <c r="O151" s="585"/>
      <c r="P151" s="585"/>
      <c r="Q151" s="585"/>
      <c r="R151" s="585"/>
      <c r="S151" s="586"/>
      <c r="T151" s="580"/>
      <c r="U151" s="581"/>
      <c r="V151" s="581"/>
      <c r="W151" s="581"/>
      <c r="X151" s="581"/>
      <c r="Y151" s="581"/>
      <c r="Z151" s="581"/>
      <c r="AA151" s="581"/>
      <c r="AB151" s="581"/>
      <c r="AC151" s="209"/>
      <c r="AD151" s="343">
        <v>40</v>
      </c>
      <c r="AE151" s="341"/>
      <c r="AF151" s="714"/>
      <c r="AG151" s="716">
        <f>AG54</f>
        <v>0</v>
      </c>
      <c r="AH151" s="717"/>
      <c r="AI151" s="717"/>
      <c r="AJ151" s="717"/>
      <c r="AK151" s="717"/>
      <c r="AL151" s="717"/>
      <c r="AM151" s="718"/>
      <c r="AN151" s="210"/>
      <c r="AO151" s="209"/>
      <c r="AP151" s="304">
        <v>6.5</v>
      </c>
      <c r="AQ151" s="743"/>
      <c r="AR151" s="310"/>
      <c r="AS151" s="728">
        <f t="shared" ref="AS151" si="21">AS54</f>
        <v>0</v>
      </c>
      <c r="AT151" s="729"/>
      <c r="AU151" s="730"/>
      <c r="AV151" s="672">
        <f>AV54</f>
        <v>0</v>
      </c>
      <c r="AW151" s="673"/>
      <c r="AX151" s="673"/>
      <c r="AY151" s="673"/>
      <c r="AZ151" s="673"/>
      <c r="BA151" s="673"/>
      <c r="BB151" s="673"/>
      <c r="BC151" s="673"/>
      <c r="BD151" s="674"/>
      <c r="BE151" s="758"/>
      <c r="BF151" s="789"/>
      <c r="BG151" s="781"/>
      <c r="BH151" s="781"/>
      <c r="BI151" s="782"/>
    </row>
    <row r="152" spans="2:61" ht="10.5" customHeight="1">
      <c r="B152" s="591"/>
      <c r="C152" s="341"/>
      <c r="D152" s="611"/>
      <c r="E152" s="612"/>
      <c r="F152" s="612"/>
      <c r="G152" s="611"/>
      <c r="H152" s="612"/>
      <c r="I152" s="612"/>
      <c r="J152" s="612"/>
      <c r="K152" s="612"/>
      <c r="L152" s="618"/>
      <c r="M152" s="587"/>
      <c r="N152" s="588"/>
      <c r="O152" s="588"/>
      <c r="P152" s="588"/>
      <c r="Q152" s="588"/>
      <c r="R152" s="588"/>
      <c r="S152" s="589"/>
      <c r="T152" s="578">
        <f>T55</f>
        <v>0</v>
      </c>
      <c r="U152" s="579"/>
      <c r="V152" s="579"/>
      <c r="W152" s="579"/>
      <c r="X152" s="579"/>
      <c r="Y152" s="579"/>
      <c r="Z152" s="579"/>
      <c r="AA152" s="579"/>
      <c r="AB152" s="579"/>
      <c r="AC152" s="211"/>
      <c r="AD152" s="738"/>
      <c r="AE152" s="593"/>
      <c r="AF152" s="715"/>
      <c r="AG152" s="719"/>
      <c r="AH152" s="720"/>
      <c r="AI152" s="720"/>
      <c r="AJ152" s="720"/>
      <c r="AK152" s="720"/>
      <c r="AL152" s="720"/>
      <c r="AM152" s="721"/>
      <c r="AN152" s="741"/>
      <c r="AO152" s="741"/>
      <c r="AP152" s="343"/>
      <c r="AQ152" s="282"/>
      <c r="AR152" s="341"/>
      <c r="AS152" s="731"/>
      <c r="AT152" s="732"/>
      <c r="AU152" s="733"/>
      <c r="AV152" s="675"/>
      <c r="AW152" s="676"/>
      <c r="AX152" s="676"/>
      <c r="AY152" s="676"/>
      <c r="AZ152" s="676"/>
      <c r="BA152" s="676"/>
      <c r="BB152" s="676"/>
      <c r="BC152" s="676"/>
      <c r="BD152" s="677"/>
      <c r="BE152" s="759"/>
      <c r="BF152" s="789"/>
      <c r="BG152" s="781"/>
      <c r="BH152" s="781"/>
      <c r="BI152" s="782"/>
    </row>
    <row r="153" spans="2:61" ht="10.5" customHeight="1">
      <c r="B153" s="591"/>
      <c r="C153" s="341"/>
      <c r="D153" s="611"/>
      <c r="E153" s="612"/>
      <c r="F153" s="612"/>
      <c r="G153" s="611"/>
      <c r="H153" s="612"/>
      <c r="I153" s="612"/>
      <c r="J153" s="612"/>
      <c r="K153" s="612"/>
      <c r="L153" s="618"/>
      <c r="M153" s="584" t="s">
        <v>121</v>
      </c>
      <c r="N153" s="585"/>
      <c r="O153" s="585"/>
      <c r="P153" s="585"/>
      <c r="Q153" s="585"/>
      <c r="R153" s="585"/>
      <c r="S153" s="586"/>
      <c r="T153" s="580"/>
      <c r="U153" s="581"/>
      <c r="V153" s="581"/>
      <c r="W153" s="581"/>
      <c r="X153" s="581"/>
      <c r="Y153" s="581"/>
      <c r="Z153" s="581"/>
      <c r="AA153" s="581"/>
      <c r="AB153" s="581"/>
      <c r="AD153" s="304">
        <v>38</v>
      </c>
      <c r="AE153" s="310"/>
      <c r="AF153" s="714"/>
      <c r="AG153" s="716">
        <f>AG56</f>
        <v>0</v>
      </c>
      <c r="AH153" s="717"/>
      <c r="AI153" s="717"/>
      <c r="AJ153" s="717"/>
      <c r="AK153" s="717"/>
      <c r="AL153" s="717"/>
      <c r="AM153" s="718"/>
      <c r="AN153" s="213"/>
      <c r="AO153" s="213"/>
      <c r="AP153" s="343"/>
      <c r="AQ153" s="282"/>
      <c r="AR153" s="341"/>
      <c r="AS153" s="728">
        <f t="shared" ref="AS153" si="22">AS56</f>
        <v>0</v>
      </c>
      <c r="AT153" s="729"/>
      <c r="AU153" s="730"/>
      <c r="AV153" s="672">
        <f>AV56</f>
        <v>0</v>
      </c>
      <c r="AW153" s="673"/>
      <c r="AX153" s="673"/>
      <c r="AY153" s="673"/>
      <c r="AZ153" s="673"/>
      <c r="BA153" s="673"/>
      <c r="BB153" s="673"/>
      <c r="BC153" s="673"/>
      <c r="BD153" s="674"/>
      <c r="BE153" s="91"/>
      <c r="BF153" s="789"/>
      <c r="BG153" s="781"/>
      <c r="BH153" s="781"/>
      <c r="BI153" s="782"/>
    </row>
    <row r="154" spans="2:61" ht="10.5" customHeight="1">
      <c r="B154" s="591"/>
      <c r="C154" s="341"/>
      <c r="D154" s="611"/>
      <c r="E154" s="612"/>
      <c r="F154" s="612"/>
      <c r="G154" s="611"/>
      <c r="H154" s="612"/>
      <c r="I154" s="612"/>
      <c r="J154" s="612"/>
      <c r="K154" s="612"/>
      <c r="L154" s="618"/>
      <c r="M154" s="587"/>
      <c r="N154" s="588"/>
      <c r="O154" s="588"/>
      <c r="P154" s="588"/>
      <c r="Q154" s="588"/>
      <c r="R154" s="588"/>
      <c r="S154" s="589"/>
      <c r="T154" s="578">
        <f>T57</f>
        <v>0</v>
      </c>
      <c r="U154" s="579"/>
      <c r="V154" s="579"/>
      <c r="W154" s="579"/>
      <c r="X154" s="579"/>
      <c r="Y154" s="579"/>
      <c r="Z154" s="579"/>
      <c r="AA154" s="579"/>
      <c r="AB154" s="579"/>
      <c r="AC154" s="214"/>
      <c r="AD154" s="343"/>
      <c r="AE154" s="341"/>
      <c r="AF154" s="715"/>
      <c r="AG154" s="719"/>
      <c r="AH154" s="720"/>
      <c r="AI154" s="720"/>
      <c r="AJ154" s="720"/>
      <c r="AK154" s="720"/>
      <c r="AL154" s="720"/>
      <c r="AM154" s="721"/>
      <c r="AN154" s="734"/>
      <c r="AO154" s="735"/>
      <c r="AP154" s="738"/>
      <c r="AQ154" s="744"/>
      <c r="AR154" s="593"/>
      <c r="AS154" s="731"/>
      <c r="AT154" s="732"/>
      <c r="AU154" s="733"/>
      <c r="AV154" s="675"/>
      <c r="AW154" s="676"/>
      <c r="AX154" s="676"/>
      <c r="AY154" s="676"/>
      <c r="AZ154" s="676"/>
      <c r="BA154" s="676"/>
      <c r="BB154" s="676"/>
      <c r="BC154" s="676"/>
      <c r="BD154" s="677"/>
      <c r="BE154" s="28"/>
      <c r="BF154" s="789"/>
      <c r="BG154" s="781"/>
      <c r="BH154" s="781"/>
      <c r="BI154" s="782"/>
    </row>
    <row r="155" spans="2:61" ht="10.5" customHeight="1">
      <c r="B155" s="591"/>
      <c r="C155" s="341"/>
      <c r="D155" s="611"/>
      <c r="E155" s="612"/>
      <c r="F155" s="612"/>
      <c r="G155" s="611"/>
      <c r="H155" s="612"/>
      <c r="I155" s="612"/>
      <c r="J155" s="612"/>
      <c r="K155" s="612"/>
      <c r="L155" s="618"/>
      <c r="M155" s="584" t="s">
        <v>126</v>
      </c>
      <c r="N155" s="585"/>
      <c r="O155" s="585"/>
      <c r="P155" s="585"/>
      <c r="Q155" s="585"/>
      <c r="R155" s="585"/>
      <c r="S155" s="586"/>
      <c r="T155" s="580"/>
      <c r="U155" s="581"/>
      <c r="V155" s="581"/>
      <c r="W155" s="581"/>
      <c r="X155" s="581"/>
      <c r="Y155" s="581"/>
      <c r="Z155" s="581"/>
      <c r="AA155" s="581"/>
      <c r="AB155" s="581"/>
      <c r="AC155" s="736"/>
      <c r="AD155" s="343"/>
      <c r="AE155" s="341"/>
      <c r="AF155" s="215"/>
      <c r="AG155" s="716">
        <f>AG58</f>
        <v>0</v>
      </c>
      <c r="AH155" s="717"/>
      <c r="AI155" s="717"/>
      <c r="AJ155" s="717"/>
      <c r="AK155" s="717"/>
      <c r="AL155" s="717"/>
      <c r="AM155" s="718"/>
      <c r="AN155" s="739"/>
      <c r="AO155" s="740"/>
      <c r="AP155" s="304">
        <v>6</v>
      </c>
      <c r="AQ155" s="743"/>
      <c r="AR155" s="310"/>
      <c r="AS155" s="728">
        <f t="shared" ref="AS155" si="23">AS58</f>
        <v>0</v>
      </c>
      <c r="AT155" s="729"/>
      <c r="AU155" s="730"/>
      <c r="AV155" s="672">
        <f>AV58</f>
        <v>0</v>
      </c>
      <c r="AW155" s="673"/>
      <c r="AX155" s="673"/>
      <c r="AY155" s="673"/>
      <c r="AZ155" s="673"/>
      <c r="BA155" s="673"/>
      <c r="BB155" s="673"/>
      <c r="BC155" s="673"/>
      <c r="BD155" s="674"/>
      <c r="BE155" s="216"/>
      <c r="BF155" s="789"/>
      <c r="BG155" s="781"/>
      <c r="BH155" s="781"/>
      <c r="BI155" s="782"/>
    </row>
    <row r="156" spans="2:61" ht="10.5" customHeight="1">
      <c r="B156" s="591"/>
      <c r="C156" s="341"/>
      <c r="D156" s="611"/>
      <c r="E156" s="612"/>
      <c r="F156" s="612"/>
      <c r="G156" s="613"/>
      <c r="H156" s="614"/>
      <c r="I156" s="614"/>
      <c r="J156" s="614"/>
      <c r="K156" s="614"/>
      <c r="L156" s="619"/>
      <c r="M156" s="587"/>
      <c r="N156" s="588"/>
      <c r="O156" s="588"/>
      <c r="P156" s="588"/>
      <c r="Q156" s="588"/>
      <c r="R156" s="588"/>
      <c r="S156" s="589"/>
      <c r="T156" s="578">
        <f>T59</f>
        <v>0</v>
      </c>
      <c r="U156" s="579"/>
      <c r="V156" s="579"/>
      <c r="W156" s="579"/>
      <c r="X156" s="579"/>
      <c r="Y156" s="579"/>
      <c r="Z156" s="579"/>
      <c r="AA156" s="579"/>
      <c r="AB156" s="579"/>
      <c r="AC156" s="737"/>
      <c r="AD156" s="738"/>
      <c r="AE156" s="593"/>
      <c r="AF156" s="215"/>
      <c r="AG156" s="719"/>
      <c r="AH156" s="720"/>
      <c r="AI156" s="720"/>
      <c r="AJ156" s="720"/>
      <c r="AK156" s="720"/>
      <c r="AL156" s="720"/>
      <c r="AM156" s="721"/>
      <c r="AN156" s="741"/>
      <c r="AO156" s="742"/>
      <c r="AP156" s="343"/>
      <c r="AQ156" s="282"/>
      <c r="AR156" s="341"/>
      <c r="AS156" s="731"/>
      <c r="AT156" s="732"/>
      <c r="AU156" s="733"/>
      <c r="AV156" s="675"/>
      <c r="AW156" s="676"/>
      <c r="AX156" s="676"/>
      <c r="AY156" s="676"/>
      <c r="AZ156" s="676"/>
      <c r="BA156" s="676"/>
      <c r="BB156" s="676"/>
      <c r="BC156" s="676"/>
      <c r="BD156" s="677"/>
      <c r="BE156" s="216"/>
      <c r="BF156" s="789"/>
      <c r="BG156" s="781"/>
      <c r="BH156" s="781"/>
      <c r="BI156" s="782"/>
    </row>
    <row r="157" spans="2:61" ht="10.5" customHeight="1">
      <c r="B157" s="591"/>
      <c r="C157" s="341"/>
      <c r="D157" s="611"/>
      <c r="E157" s="612"/>
      <c r="F157" s="612"/>
      <c r="G157" s="615" t="s">
        <v>135</v>
      </c>
      <c r="H157" s="616"/>
      <c r="I157" s="616"/>
      <c r="J157" s="616"/>
      <c r="K157" s="616"/>
      <c r="L157" s="617"/>
      <c r="M157" s="603" t="s">
        <v>116</v>
      </c>
      <c r="N157" s="604"/>
      <c r="O157" s="604"/>
      <c r="P157" s="604"/>
      <c r="Q157" s="604"/>
      <c r="R157" s="604"/>
      <c r="S157" s="605"/>
      <c r="T157" s="580"/>
      <c r="U157" s="581"/>
      <c r="V157" s="581"/>
      <c r="W157" s="581"/>
      <c r="X157" s="581"/>
      <c r="Y157" s="581"/>
      <c r="Z157" s="581"/>
      <c r="AA157" s="581"/>
      <c r="AB157" s="581"/>
      <c r="AC157" s="756"/>
      <c r="AD157" s="304">
        <v>21</v>
      </c>
      <c r="AE157" s="746"/>
      <c r="AF157" s="714"/>
      <c r="AG157" s="716">
        <f>AG60</f>
        <v>0</v>
      </c>
      <c r="AH157" s="717"/>
      <c r="AI157" s="717"/>
      <c r="AJ157" s="717"/>
      <c r="AK157" s="717"/>
      <c r="AL157" s="717"/>
      <c r="AM157" s="718"/>
      <c r="AN157" s="750"/>
      <c r="AO157" s="751"/>
      <c r="AP157" s="304">
        <v>7.5</v>
      </c>
      <c r="AQ157" s="745"/>
      <c r="AR157" s="746"/>
      <c r="AS157" s="728">
        <f t="shared" ref="AS157" si="24">AS60</f>
        <v>0</v>
      </c>
      <c r="AT157" s="729"/>
      <c r="AU157" s="730"/>
      <c r="AV157" s="672">
        <f>AV60</f>
        <v>0</v>
      </c>
      <c r="AW157" s="673"/>
      <c r="AX157" s="673"/>
      <c r="AY157" s="673"/>
      <c r="AZ157" s="673"/>
      <c r="BA157" s="673"/>
      <c r="BB157" s="673"/>
      <c r="BC157" s="673"/>
      <c r="BD157" s="674"/>
      <c r="BE157" s="754"/>
      <c r="BF157" s="789"/>
      <c r="BG157" s="781"/>
      <c r="BH157" s="781"/>
      <c r="BI157" s="782"/>
    </row>
    <row r="158" spans="2:61" ht="10.5" customHeight="1">
      <c r="B158" s="591"/>
      <c r="C158" s="341"/>
      <c r="D158" s="611"/>
      <c r="E158" s="612"/>
      <c r="F158" s="612"/>
      <c r="G158" s="611"/>
      <c r="H158" s="612"/>
      <c r="I158" s="612"/>
      <c r="J158" s="612"/>
      <c r="K158" s="612"/>
      <c r="L158" s="618"/>
      <c r="M158" s="606"/>
      <c r="N158" s="607"/>
      <c r="O158" s="607"/>
      <c r="P158" s="607"/>
      <c r="Q158" s="607"/>
      <c r="R158" s="607"/>
      <c r="S158" s="608"/>
      <c r="T158" s="578">
        <f>T61</f>
        <v>0</v>
      </c>
      <c r="U158" s="579"/>
      <c r="V158" s="579"/>
      <c r="W158" s="579"/>
      <c r="X158" s="579"/>
      <c r="Y158" s="579"/>
      <c r="Z158" s="579"/>
      <c r="AA158" s="579"/>
      <c r="AB158" s="579"/>
      <c r="AC158" s="757"/>
      <c r="AD158" s="747"/>
      <c r="AE158" s="749"/>
      <c r="AF158" s="715"/>
      <c r="AG158" s="719"/>
      <c r="AH158" s="720"/>
      <c r="AI158" s="720"/>
      <c r="AJ158" s="720"/>
      <c r="AK158" s="720"/>
      <c r="AL158" s="720"/>
      <c r="AM158" s="721"/>
      <c r="AN158" s="752"/>
      <c r="AO158" s="753"/>
      <c r="AP158" s="747"/>
      <c r="AQ158" s="748"/>
      <c r="AR158" s="749"/>
      <c r="AS158" s="731"/>
      <c r="AT158" s="732"/>
      <c r="AU158" s="733"/>
      <c r="AV158" s="675"/>
      <c r="AW158" s="676"/>
      <c r="AX158" s="676"/>
      <c r="AY158" s="676"/>
      <c r="AZ158" s="676"/>
      <c r="BA158" s="676"/>
      <c r="BB158" s="676"/>
      <c r="BC158" s="676"/>
      <c r="BD158" s="677"/>
      <c r="BE158" s="755"/>
      <c r="BF158" s="789"/>
      <c r="BG158" s="781"/>
      <c r="BH158" s="781"/>
      <c r="BI158" s="782"/>
    </row>
    <row r="159" spans="2:61" ht="10.5" customHeight="1">
      <c r="B159" s="591"/>
      <c r="C159" s="341"/>
      <c r="D159" s="611"/>
      <c r="E159" s="612"/>
      <c r="F159" s="612"/>
      <c r="G159" s="611"/>
      <c r="H159" s="612"/>
      <c r="I159" s="612"/>
      <c r="J159" s="612"/>
      <c r="K159" s="612"/>
      <c r="L159" s="618"/>
      <c r="M159" s="584" t="s">
        <v>120</v>
      </c>
      <c r="N159" s="585"/>
      <c r="O159" s="585"/>
      <c r="P159" s="585"/>
      <c r="Q159" s="585"/>
      <c r="R159" s="585"/>
      <c r="S159" s="586"/>
      <c r="T159" s="580"/>
      <c r="U159" s="581"/>
      <c r="V159" s="581"/>
      <c r="W159" s="581"/>
      <c r="X159" s="581"/>
      <c r="Y159" s="581"/>
      <c r="Z159" s="581"/>
      <c r="AA159" s="581"/>
      <c r="AB159" s="581"/>
      <c r="AC159" s="209"/>
      <c r="AD159" s="304">
        <v>22</v>
      </c>
      <c r="AE159" s="746"/>
      <c r="AF159" s="714"/>
      <c r="AG159" s="716">
        <f>AG62</f>
        <v>0</v>
      </c>
      <c r="AH159" s="717"/>
      <c r="AI159" s="717"/>
      <c r="AJ159" s="717"/>
      <c r="AK159" s="717"/>
      <c r="AL159" s="717"/>
      <c r="AM159" s="718"/>
      <c r="AN159" s="210"/>
      <c r="AO159" s="209"/>
      <c r="AP159" s="304">
        <v>6.5</v>
      </c>
      <c r="AQ159" s="743"/>
      <c r="AR159" s="310"/>
      <c r="AS159" s="728">
        <f t="shared" ref="AS159" si="25">AS62</f>
        <v>0</v>
      </c>
      <c r="AT159" s="729"/>
      <c r="AU159" s="730"/>
      <c r="AV159" s="672">
        <f>AV62</f>
        <v>0</v>
      </c>
      <c r="AW159" s="673"/>
      <c r="AX159" s="673"/>
      <c r="AY159" s="673"/>
      <c r="AZ159" s="673"/>
      <c r="BA159" s="673"/>
      <c r="BB159" s="673"/>
      <c r="BC159" s="673"/>
      <c r="BD159" s="674"/>
      <c r="BE159" s="758"/>
      <c r="BF159" s="789"/>
      <c r="BG159" s="781"/>
      <c r="BH159" s="781"/>
      <c r="BI159" s="782"/>
    </row>
    <row r="160" spans="2:61" ht="10.5" customHeight="1">
      <c r="B160" s="591"/>
      <c r="C160" s="341"/>
      <c r="D160" s="611"/>
      <c r="E160" s="612"/>
      <c r="F160" s="612"/>
      <c r="G160" s="611"/>
      <c r="H160" s="612"/>
      <c r="I160" s="612"/>
      <c r="J160" s="612"/>
      <c r="K160" s="612"/>
      <c r="L160" s="618"/>
      <c r="M160" s="587"/>
      <c r="N160" s="588"/>
      <c r="O160" s="588"/>
      <c r="P160" s="588"/>
      <c r="Q160" s="588"/>
      <c r="R160" s="588"/>
      <c r="S160" s="589"/>
      <c r="T160" s="578">
        <f>T63</f>
        <v>0</v>
      </c>
      <c r="U160" s="579"/>
      <c r="V160" s="579"/>
      <c r="W160" s="579"/>
      <c r="X160" s="579"/>
      <c r="Y160" s="579"/>
      <c r="Z160" s="579"/>
      <c r="AA160" s="579"/>
      <c r="AB160" s="579"/>
      <c r="AC160" s="211"/>
      <c r="AD160" s="747"/>
      <c r="AE160" s="749"/>
      <c r="AF160" s="715"/>
      <c r="AG160" s="719"/>
      <c r="AH160" s="720"/>
      <c r="AI160" s="720"/>
      <c r="AJ160" s="720"/>
      <c r="AK160" s="720"/>
      <c r="AL160" s="720"/>
      <c r="AM160" s="721"/>
      <c r="AN160" s="741"/>
      <c r="AO160" s="741"/>
      <c r="AP160" s="343"/>
      <c r="AQ160" s="282"/>
      <c r="AR160" s="341"/>
      <c r="AS160" s="731"/>
      <c r="AT160" s="732"/>
      <c r="AU160" s="733"/>
      <c r="AV160" s="675"/>
      <c r="AW160" s="676"/>
      <c r="AX160" s="676"/>
      <c r="AY160" s="676"/>
      <c r="AZ160" s="676"/>
      <c r="BA160" s="676"/>
      <c r="BB160" s="676"/>
      <c r="BC160" s="676"/>
      <c r="BD160" s="677"/>
      <c r="BE160" s="759"/>
      <c r="BF160" s="789"/>
      <c r="BG160" s="781"/>
      <c r="BH160" s="781"/>
      <c r="BI160" s="782"/>
    </row>
    <row r="161" spans="2:61" ht="10.5" customHeight="1">
      <c r="B161" s="591"/>
      <c r="C161" s="341"/>
      <c r="D161" s="611"/>
      <c r="E161" s="612"/>
      <c r="F161" s="612"/>
      <c r="G161" s="611"/>
      <c r="H161" s="612"/>
      <c r="I161" s="612"/>
      <c r="J161" s="612"/>
      <c r="K161" s="612"/>
      <c r="L161" s="618"/>
      <c r="M161" s="584" t="s">
        <v>121</v>
      </c>
      <c r="N161" s="585"/>
      <c r="O161" s="585"/>
      <c r="P161" s="585"/>
      <c r="Q161" s="585"/>
      <c r="R161" s="585"/>
      <c r="S161" s="586"/>
      <c r="T161" s="580"/>
      <c r="U161" s="581"/>
      <c r="V161" s="581"/>
      <c r="W161" s="581"/>
      <c r="X161" s="581"/>
      <c r="Y161" s="581"/>
      <c r="Z161" s="581"/>
      <c r="AA161" s="581"/>
      <c r="AB161" s="581"/>
      <c r="AD161" s="304">
        <v>21</v>
      </c>
      <c r="AE161" s="310"/>
      <c r="AF161" s="714"/>
      <c r="AG161" s="716">
        <f>AG64</f>
        <v>0</v>
      </c>
      <c r="AH161" s="717"/>
      <c r="AI161" s="717"/>
      <c r="AJ161" s="717"/>
      <c r="AK161" s="717"/>
      <c r="AL161" s="717"/>
      <c r="AM161" s="718"/>
      <c r="AN161" s="213"/>
      <c r="AO161" s="213"/>
      <c r="AP161" s="343"/>
      <c r="AQ161" s="282"/>
      <c r="AR161" s="341"/>
      <c r="AS161" s="728">
        <f t="shared" ref="AS161" si="26">AS64</f>
        <v>0</v>
      </c>
      <c r="AT161" s="729"/>
      <c r="AU161" s="730"/>
      <c r="AV161" s="672">
        <f>AV64</f>
        <v>0</v>
      </c>
      <c r="AW161" s="673"/>
      <c r="AX161" s="673"/>
      <c r="AY161" s="673"/>
      <c r="AZ161" s="673"/>
      <c r="BA161" s="673"/>
      <c r="BB161" s="673"/>
      <c r="BC161" s="673"/>
      <c r="BD161" s="674"/>
      <c r="BE161" s="91"/>
      <c r="BF161" s="789"/>
      <c r="BG161" s="781"/>
      <c r="BH161" s="781"/>
      <c r="BI161" s="782"/>
    </row>
    <row r="162" spans="2:61" ht="10.5" customHeight="1">
      <c r="B162" s="591"/>
      <c r="C162" s="341"/>
      <c r="D162" s="611"/>
      <c r="E162" s="612"/>
      <c r="F162" s="612"/>
      <c r="G162" s="611"/>
      <c r="H162" s="612"/>
      <c r="I162" s="612"/>
      <c r="J162" s="612"/>
      <c r="K162" s="612"/>
      <c r="L162" s="618"/>
      <c r="M162" s="587"/>
      <c r="N162" s="588"/>
      <c r="O162" s="588"/>
      <c r="P162" s="588"/>
      <c r="Q162" s="588"/>
      <c r="R162" s="588"/>
      <c r="S162" s="589"/>
      <c r="T162" s="578">
        <f>T65</f>
        <v>0</v>
      </c>
      <c r="U162" s="579"/>
      <c r="V162" s="579"/>
      <c r="W162" s="579"/>
      <c r="X162" s="579"/>
      <c r="Y162" s="579"/>
      <c r="Z162" s="579"/>
      <c r="AA162" s="579"/>
      <c r="AB162" s="579"/>
      <c r="AC162" s="214"/>
      <c r="AD162" s="343"/>
      <c r="AE162" s="341"/>
      <c r="AF162" s="715"/>
      <c r="AG162" s="719"/>
      <c r="AH162" s="720"/>
      <c r="AI162" s="720"/>
      <c r="AJ162" s="720"/>
      <c r="AK162" s="720"/>
      <c r="AL162" s="720"/>
      <c r="AM162" s="721"/>
      <c r="AN162" s="734"/>
      <c r="AO162" s="735"/>
      <c r="AP162" s="738"/>
      <c r="AQ162" s="744"/>
      <c r="AR162" s="593"/>
      <c r="AS162" s="731"/>
      <c r="AT162" s="732"/>
      <c r="AU162" s="733"/>
      <c r="AV162" s="675"/>
      <c r="AW162" s="676"/>
      <c r="AX162" s="676"/>
      <c r="AY162" s="676"/>
      <c r="AZ162" s="676"/>
      <c r="BA162" s="676"/>
      <c r="BB162" s="676"/>
      <c r="BC162" s="676"/>
      <c r="BD162" s="677"/>
      <c r="BE162" s="28"/>
      <c r="BF162" s="789"/>
      <c r="BG162" s="781"/>
      <c r="BH162" s="781"/>
      <c r="BI162" s="782"/>
    </row>
    <row r="163" spans="2:61" ht="10.5" customHeight="1">
      <c r="B163" s="591"/>
      <c r="C163" s="341"/>
      <c r="D163" s="611"/>
      <c r="E163" s="612"/>
      <c r="F163" s="612"/>
      <c r="G163" s="611"/>
      <c r="H163" s="612"/>
      <c r="I163" s="612"/>
      <c r="J163" s="612"/>
      <c r="K163" s="612"/>
      <c r="L163" s="618"/>
      <c r="M163" s="584" t="s">
        <v>126</v>
      </c>
      <c r="N163" s="585"/>
      <c r="O163" s="585"/>
      <c r="P163" s="585"/>
      <c r="Q163" s="585"/>
      <c r="R163" s="585"/>
      <c r="S163" s="586"/>
      <c r="T163" s="580"/>
      <c r="U163" s="581"/>
      <c r="V163" s="581"/>
      <c r="W163" s="581"/>
      <c r="X163" s="581"/>
      <c r="Y163" s="581"/>
      <c r="Z163" s="581"/>
      <c r="AA163" s="581"/>
      <c r="AB163" s="581"/>
      <c r="AC163" s="736"/>
      <c r="AD163" s="343"/>
      <c r="AE163" s="341"/>
      <c r="AF163" s="215"/>
      <c r="AG163" s="716">
        <f>AG66</f>
        <v>0</v>
      </c>
      <c r="AH163" s="717"/>
      <c r="AI163" s="717"/>
      <c r="AJ163" s="717"/>
      <c r="AK163" s="717"/>
      <c r="AL163" s="717"/>
      <c r="AM163" s="718"/>
      <c r="AN163" s="739"/>
      <c r="AO163" s="740"/>
      <c r="AP163" s="304">
        <v>6</v>
      </c>
      <c r="AQ163" s="743"/>
      <c r="AR163" s="310"/>
      <c r="AS163" s="728">
        <f t="shared" ref="AS163" si="27">AS66</f>
        <v>0</v>
      </c>
      <c r="AT163" s="729"/>
      <c r="AU163" s="730"/>
      <c r="AV163" s="672">
        <f>AV66</f>
        <v>0</v>
      </c>
      <c r="AW163" s="673"/>
      <c r="AX163" s="673"/>
      <c r="AY163" s="673"/>
      <c r="AZ163" s="673"/>
      <c r="BA163" s="673"/>
      <c r="BB163" s="673"/>
      <c r="BC163" s="673"/>
      <c r="BD163" s="674"/>
      <c r="BE163" s="216"/>
      <c r="BF163" s="789"/>
      <c r="BG163" s="781"/>
      <c r="BH163" s="781"/>
      <c r="BI163" s="782"/>
    </row>
    <row r="164" spans="2:61" ht="10.5" customHeight="1">
      <c r="B164" s="592"/>
      <c r="C164" s="593"/>
      <c r="D164" s="613"/>
      <c r="E164" s="614"/>
      <c r="F164" s="614"/>
      <c r="G164" s="613"/>
      <c r="H164" s="614"/>
      <c r="I164" s="614"/>
      <c r="J164" s="614"/>
      <c r="K164" s="614"/>
      <c r="L164" s="619"/>
      <c r="M164" s="587"/>
      <c r="N164" s="588"/>
      <c r="O164" s="588"/>
      <c r="P164" s="588"/>
      <c r="Q164" s="588"/>
      <c r="R164" s="588"/>
      <c r="S164" s="589"/>
      <c r="T164" s="578">
        <f>T67</f>
        <v>0</v>
      </c>
      <c r="U164" s="579"/>
      <c r="V164" s="579"/>
      <c r="W164" s="579"/>
      <c r="X164" s="579"/>
      <c r="Y164" s="579"/>
      <c r="Z164" s="579"/>
      <c r="AA164" s="579"/>
      <c r="AB164" s="579"/>
      <c r="AC164" s="737"/>
      <c r="AD164" s="738"/>
      <c r="AE164" s="593"/>
      <c r="AF164" s="215"/>
      <c r="AG164" s="719"/>
      <c r="AH164" s="720"/>
      <c r="AI164" s="720"/>
      <c r="AJ164" s="720"/>
      <c r="AK164" s="720"/>
      <c r="AL164" s="720"/>
      <c r="AM164" s="721"/>
      <c r="AN164" s="741"/>
      <c r="AO164" s="742"/>
      <c r="AP164" s="343"/>
      <c r="AQ164" s="282"/>
      <c r="AR164" s="341"/>
      <c r="AS164" s="731"/>
      <c r="AT164" s="732"/>
      <c r="AU164" s="733"/>
      <c r="AV164" s="675"/>
      <c r="AW164" s="676"/>
      <c r="AX164" s="676"/>
      <c r="AY164" s="676"/>
      <c r="AZ164" s="676"/>
      <c r="BA164" s="676"/>
      <c r="BB164" s="676"/>
      <c r="BC164" s="676"/>
      <c r="BD164" s="677"/>
      <c r="BE164" s="216"/>
      <c r="BF164" s="789"/>
      <c r="BG164" s="781"/>
      <c r="BH164" s="781"/>
      <c r="BI164" s="782"/>
    </row>
    <row r="165" spans="2:61" ht="10.5" customHeight="1">
      <c r="B165" s="590">
        <v>37</v>
      </c>
      <c r="C165" s="310"/>
      <c r="D165" s="594" t="s">
        <v>136</v>
      </c>
      <c r="E165" s="595"/>
      <c r="F165" s="595"/>
      <c r="G165" s="595"/>
      <c r="H165" s="595"/>
      <c r="I165" s="595"/>
      <c r="J165" s="595"/>
      <c r="K165" s="595"/>
      <c r="L165" s="596"/>
      <c r="M165" s="603" t="s">
        <v>116</v>
      </c>
      <c r="N165" s="604"/>
      <c r="O165" s="604"/>
      <c r="P165" s="604"/>
      <c r="Q165" s="604"/>
      <c r="R165" s="604"/>
      <c r="S165" s="605"/>
      <c r="T165" s="580"/>
      <c r="U165" s="581"/>
      <c r="V165" s="581"/>
      <c r="W165" s="581"/>
      <c r="X165" s="581"/>
      <c r="Y165" s="581"/>
      <c r="Z165" s="581"/>
      <c r="AA165" s="581"/>
      <c r="AB165" s="581"/>
      <c r="AC165" s="756"/>
      <c r="AD165" s="304">
        <v>23</v>
      </c>
      <c r="AE165" s="746"/>
      <c r="AF165" s="714"/>
      <c r="AG165" s="716">
        <f>AG68</f>
        <v>0</v>
      </c>
      <c r="AH165" s="717"/>
      <c r="AI165" s="717"/>
      <c r="AJ165" s="717"/>
      <c r="AK165" s="717"/>
      <c r="AL165" s="717"/>
      <c r="AM165" s="718"/>
      <c r="AN165" s="750"/>
      <c r="AO165" s="751"/>
      <c r="AP165" s="304">
        <v>19</v>
      </c>
      <c r="AQ165" s="743"/>
      <c r="AR165" s="310"/>
      <c r="AS165" s="728">
        <f t="shared" ref="AS165" si="28">AS68</f>
        <v>0</v>
      </c>
      <c r="AT165" s="729"/>
      <c r="AU165" s="730"/>
      <c r="AV165" s="672">
        <f>AV68</f>
        <v>0</v>
      </c>
      <c r="AW165" s="673"/>
      <c r="AX165" s="673"/>
      <c r="AY165" s="673"/>
      <c r="AZ165" s="673"/>
      <c r="BA165" s="673"/>
      <c r="BB165" s="673"/>
      <c r="BC165" s="673"/>
      <c r="BD165" s="674"/>
      <c r="BE165" s="754"/>
      <c r="BF165" s="789"/>
      <c r="BG165" s="781"/>
      <c r="BH165" s="781"/>
      <c r="BI165" s="782"/>
    </row>
    <row r="166" spans="2:61" ht="10.5" customHeight="1">
      <c r="B166" s="591"/>
      <c r="C166" s="341"/>
      <c r="D166" s="597"/>
      <c r="E166" s="598"/>
      <c r="F166" s="598"/>
      <c r="G166" s="598"/>
      <c r="H166" s="598"/>
      <c r="I166" s="598"/>
      <c r="J166" s="598"/>
      <c r="K166" s="598"/>
      <c r="L166" s="599"/>
      <c r="M166" s="606"/>
      <c r="N166" s="607"/>
      <c r="O166" s="607"/>
      <c r="P166" s="607"/>
      <c r="Q166" s="607"/>
      <c r="R166" s="607"/>
      <c r="S166" s="608"/>
      <c r="T166" s="578">
        <f>T69</f>
        <v>0</v>
      </c>
      <c r="U166" s="579"/>
      <c r="V166" s="579"/>
      <c r="W166" s="579"/>
      <c r="X166" s="579"/>
      <c r="Y166" s="579"/>
      <c r="Z166" s="579"/>
      <c r="AA166" s="579"/>
      <c r="AB166" s="579"/>
      <c r="AC166" s="757"/>
      <c r="AD166" s="747"/>
      <c r="AE166" s="749"/>
      <c r="AF166" s="715"/>
      <c r="AG166" s="719"/>
      <c r="AH166" s="720"/>
      <c r="AI166" s="720"/>
      <c r="AJ166" s="720"/>
      <c r="AK166" s="720"/>
      <c r="AL166" s="720"/>
      <c r="AM166" s="721"/>
      <c r="AN166" s="752"/>
      <c r="AO166" s="753"/>
      <c r="AP166" s="343"/>
      <c r="AQ166" s="282"/>
      <c r="AR166" s="341"/>
      <c r="AS166" s="731"/>
      <c r="AT166" s="732"/>
      <c r="AU166" s="733"/>
      <c r="AV166" s="675"/>
      <c r="AW166" s="676"/>
      <c r="AX166" s="676"/>
      <c r="AY166" s="676"/>
      <c r="AZ166" s="676"/>
      <c r="BA166" s="676"/>
      <c r="BB166" s="676"/>
      <c r="BC166" s="676"/>
      <c r="BD166" s="677"/>
      <c r="BE166" s="755"/>
      <c r="BF166" s="789"/>
      <c r="BG166" s="781"/>
      <c r="BH166" s="781"/>
      <c r="BI166" s="782"/>
    </row>
    <row r="167" spans="2:61" ht="10.5" customHeight="1">
      <c r="B167" s="591"/>
      <c r="C167" s="341"/>
      <c r="D167" s="597"/>
      <c r="E167" s="598"/>
      <c r="F167" s="598"/>
      <c r="G167" s="598"/>
      <c r="H167" s="598"/>
      <c r="I167" s="598"/>
      <c r="J167" s="598"/>
      <c r="K167" s="598"/>
      <c r="L167" s="599"/>
      <c r="M167" s="584" t="s">
        <v>120</v>
      </c>
      <c r="N167" s="585"/>
      <c r="O167" s="585"/>
      <c r="P167" s="585"/>
      <c r="Q167" s="585"/>
      <c r="R167" s="585"/>
      <c r="S167" s="586"/>
      <c r="T167" s="580"/>
      <c r="U167" s="581"/>
      <c r="V167" s="581"/>
      <c r="W167" s="581"/>
      <c r="X167" s="581"/>
      <c r="Y167" s="581"/>
      <c r="Z167" s="581"/>
      <c r="AA167" s="581"/>
      <c r="AB167" s="581"/>
      <c r="AC167" s="209"/>
      <c r="AD167" s="304">
        <v>24</v>
      </c>
      <c r="AE167" s="310"/>
      <c r="AF167" s="714"/>
      <c r="AG167" s="716">
        <f>AG70</f>
        <v>0</v>
      </c>
      <c r="AH167" s="717"/>
      <c r="AI167" s="717"/>
      <c r="AJ167" s="717"/>
      <c r="AK167" s="717"/>
      <c r="AL167" s="717"/>
      <c r="AM167" s="718"/>
      <c r="AN167" s="210"/>
      <c r="AO167" s="209"/>
      <c r="AP167" s="304">
        <v>17</v>
      </c>
      <c r="AQ167" s="745"/>
      <c r="AR167" s="746"/>
      <c r="AS167" s="728">
        <f t="shared" ref="AS167" si="29">AS70</f>
        <v>0</v>
      </c>
      <c r="AT167" s="729"/>
      <c r="AU167" s="730"/>
      <c r="AV167" s="672">
        <f>AV70</f>
        <v>0</v>
      </c>
      <c r="AW167" s="673"/>
      <c r="AX167" s="673"/>
      <c r="AY167" s="673"/>
      <c r="AZ167" s="673"/>
      <c r="BA167" s="673"/>
      <c r="BB167" s="673"/>
      <c r="BC167" s="673"/>
      <c r="BD167" s="674"/>
      <c r="BE167" s="758"/>
      <c r="BF167" s="789"/>
      <c r="BG167" s="781"/>
      <c r="BH167" s="781"/>
      <c r="BI167" s="782"/>
    </row>
    <row r="168" spans="2:61" ht="10.5" customHeight="1">
      <c r="B168" s="591"/>
      <c r="C168" s="341"/>
      <c r="D168" s="597"/>
      <c r="E168" s="598"/>
      <c r="F168" s="598"/>
      <c r="G168" s="598"/>
      <c r="H168" s="598"/>
      <c r="I168" s="598"/>
      <c r="J168" s="598"/>
      <c r="K168" s="598"/>
      <c r="L168" s="599"/>
      <c r="M168" s="587"/>
      <c r="N168" s="588"/>
      <c r="O168" s="588"/>
      <c r="P168" s="588"/>
      <c r="Q168" s="588"/>
      <c r="R168" s="588"/>
      <c r="S168" s="589"/>
      <c r="T168" s="578">
        <f>T71</f>
        <v>0</v>
      </c>
      <c r="U168" s="579"/>
      <c r="V168" s="579"/>
      <c r="W168" s="579"/>
      <c r="X168" s="579"/>
      <c r="Y168" s="579"/>
      <c r="Z168" s="579"/>
      <c r="AA168" s="579"/>
      <c r="AB168" s="579"/>
      <c r="AC168" s="211"/>
      <c r="AD168" s="343"/>
      <c r="AE168" s="341"/>
      <c r="AF168" s="715"/>
      <c r="AG168" s="719"/>
      <c r="AH168" s="720"/>
      <c r="AI168" s="720"/>
      <c r="AJ168" s="720"/>
      <c r="AK168" s="720"/>
      <c r="AL168" s="720"/>
      <c r="AM168" s="721"/>
      <c r="AN168" s="741"/>
      <c r="AO168" s="741"/>
      <c r="AP168" s="747"/>
      <c r="AQ168" s="748"/>
      <c r="AR168" s="749"/>
      <c r="AS168" s="731"/>
      <c r="AT168" s="732"/>
      <c r="AU168" s="733"/>
      <c r="AV168" s="675"/>
      <c r="AW168" s="676"/>
      <c r="AX168" s="676"/>
      <c r="AY168" s="676"/>
      <c r="AZ168" s="676"/>
      <c r="BA168" s="676"/>
      <c r="BB168" s="676"/>
      <c r="BC168" s="676"/>
      <c r="BD168" s="677"/>
      <c r="BE168" s="759"/>
      <c r="BF168" s="789"/>
      <c r="BG168" s="781"/>
      <c r="BH168" s="781"/>
      <c r="BI168" s="782"/>
    </row>
    <row r="169" spans="2:61" ht="10.5" customHeight="1">
      <c r="B169" s="591"/>
      <c r="C169" s="341"/>
      <c r="D169" s="597"/>
      <c r="E169" s="598"/>
      <c r="F169" s="598"/>
      <c r="G169" s="598"/>
      <c r="H169" s="598"/>
      <c r="I169" s="598"/>
      <c r="J169" s="598"/>
      <c r="K169" s="598"/>
      <c r="L169" s="599"/>
      <c r="M169" s="584" t="s">
        <v>121</v>
      </c>
      <c r="N169" s="585"/>
      <c r="O169" s="585"/>
      <c r="P169" s="585"/>
      <c r="Q169" s="585"/>
      <c r="R169" s="585"/>
      <c r="S169" s="586"/>
      <c r="T169" s="580"/>
      <c r="U169" s="581"/>
      <c r="V169" s="581"/>
      <c r="W169" s="581"/>
      <c r="X169" s="581"/>
      <c r="Y169" s="581"/>
      <c r="Z169" s="581"/>
      <c r="AA169" s="581"/>
      <c r="AB169" s="581"/>
      <c r="AD169" s="343"/>
      <c r="AE169" s="341"/>
      <c r="AF169" s="714"/>
      <c r="AG169" s="716">
        <f>AG72</f>
        <v>0</v>
      </c>
      <c r="AH169" s="717"/>
      <c r="AI169" s="717"/>
      <c r="AJ169" s="717"/>
      <c r="AK169" s="717"/>
      <c r="AL169" s="717"/>
      <c r="AM169" s="718"/>
      <c r="AN169" s="213"/>
      <c r="AO169" s="213"/>
      <c r="AP169" s="304">
        <v>15</v>
      </c>
      <c r="AQ169" s="743"/>
      <c r="AR169" s="310"/>
      <c r="AS169" s="728">
        <f t="shared" ref="AS169" si="30">AS72</f>
        <v>0</v>
      </c>
      <c r="AT169" s="729"/>
      <c r="AU169" s="730"/>
      <c r="AV169" s="672">
        <f>AV72</f>
        <v>0</v>
      </c>
      <c r="AW169" s="673"/>
      <c r="AX169" s="673"/>
      <c r="AY169" s="673"/>
      <c r="AZ169" s="673"/>
      <c r="BA169" s="673"/>
      <c r="BB169" s="673"/>
      <c r="BC169" s="673"/>
      <c r="BD169" s="674"/>
      <c r="BE169" s="91"/>
      <c r="BF169" s="789"/>
      <c r="BG169" s="781"/>
      <c r="BH169" s="781"/>
      <c r="BI169" s="782"/>
    </row>
    <row r="170" spans="2:61" ht="10.5" customHeight="1">
      <c r="B170" s="591"/>
      <c r="C170" s="341"/>
      <c r="D170" s="597"/>
      <c r="E170" s="598"/>
      <c r="F170" s="598"/>
      <c r="G170" s="598"/>
      <c r="H170" s="598"/>
      <c r="I170" s="598"/>
      <c r="J170" s="598"/>
      <c r="K170" s="598"/>
      <c r="L170" s="599"/>
      <c r="M170" s="587"/>
      <c r="N170" s="588"/>
      <c r="O170" s="588"/>
      <c r="P170" s="588"/>
      <c r="Q170" s="588"/>
      <c r="R170" s="588"/>
      <c r="S170" s="589"/>
      <c r="T170" s="578">
        <f>T73</f>
        <v>0</v>
      </c>
      <c r="U170" s="579"/>
      <c r="V170" s="579"/>
      <c r="W170" s="579"/>
      <c r="X170" s="579"/>
      <c r="Y170" s="579"/>
      <c r="Z170" s="579"/>
      <c r="AA170" s="579"/>
      <c r="AB170" s="579"/>
      <c r="AC170" s="214"/>
      <c r="AD170" s="738"/>
      <c r="AE170" s="593"/>
      <c r="AF170" s="715"/>
      <c r="AG170" s="719"/>
      <c r="AH170" s="720"/>
      <c r="AI170" s="720"/>
      <c r="AJ170" s="720"/>
      <c r="AK170" s="720"/>
      <c r="AL170" s="720"/>
      <c r="AM170" s="721"/>
      <c r="AN170" s="734"/>
      <c r="AO170" s="735"/>
      <c r="AP170" s="343"/>
      <c r="AQ170" s="282"/>
      <c r="AR170" s="341"/>
      <c r="AS170" s="731"/>
      <c r="AT170" s="732"/>
      <c r="AU170" s="733"/>
      <c r="AV170" s="675"/>
      <c r="AW170" s="676"/>
      <c r="AX170" s="676"/>
      <c r="AY170" s="676"/>
      <c r="AZ170" s="676"/>
      <c r="BA170" s="676"/>
      <c r="BB170" s="676"/>
      <c r="BC170" s="676"/>
      <c r="BD170" s="677"/>
      <c r="BE170" s="28"/>
      <c r="BF170" s="789"/>
      <c r="BG170" s="781"/>
      <c r="BH170" s="781"/>
      <c r="BI170" s="782"/>
    </row>
    <row r="171" spans="2:61" ht="10.5" customHeight="1">
      <c r="B171" s="591"/>
      <c r="C171" s="341"/>
      <c r="D171" s="597"/>
      <c r="E171" s="598"/>
      <c r="F171" s="598"/>
      <c r="G171" s="598"/>
      <c r="H171" s="598"/>
      <c r="I171" s="598"/>
      <c r="J171" s="598"/>
      <c r="K171" s="598"/>
      <c r="L171" s="599"/>
      <c r="M171" s="584" t="s">
        <v>126</v>
      </c>
      <c r="N171" s="585"/>
      <c r="O171" s="585"/>
      <c r="P171" s="585"/>
      <c r="Q171" s="585"/>
      <c r="R171" s="585"/>
      <c r="S171" s="586"/>
      <c r="T171" s="580"/>
      <c r="U171" s="581"/>
      <c r="V171" s="581"/>
      <c r="W171" s="581"/>
      <c r="X171" s="581"/>
      <c r="Y171" s="581"/>
      <c r="Z171" s="581"/>
      <c r="AA171" s="581"/>
      <c r="AB171" s="581"/>
      <c r="AC171" s="736"/>
      <c r="AD171" s="304">
        <v>23</v>
      </c>
      <c r="AE171" s="310"/>
      <c r="AF171" s="215"/>
      <c r="AG171" s="716">
        <f>AG74</f>
        <v>0</v>
      </c>
      <c r="AH171" s="717"/>
      <c r="AI171" s="717"/>
      <c r="AJ171" s="717"/>
      <c r="AK171" s="717"/>
      <c r="AL171" s="717"/>
      <c r="AM171" s="718"/>
      <c r="AN171" s="739"/>
      <c r="AO171" s="740"/>
      <c r="AP171" s="343"/>
      <c r="AQ171" s="282"/>
      <c r="AR171" s="341"/>
      <c r="AS171" s="728">
        <f t="shared" ref="AS171" si="31">AS74</f>
        <v>0</v>
      </c>
      <c r="AT171" s="729"/>
      <c r="AU171" s="730"/>
      <c r="AV171" s="672">
        <f>AV74</f>
        <v>0</v>
      </c>
      <c r="AW171" s="673"/>
      <c r="AX171" s="673"/>
      <c r="AY171" s="673"/>
      <c r="AZ171" s="673"/>
      <c r="BA171" s="673"/>
      <c r="BB171" s="673"/>
      <c r="BC171" s="673"/>
      <c r="BD171" s="674"/>
      <c r="BE171" s="216"/>
      <c r="BF171" s="789"/>
      <c r="BG171" s="781"/>
      <c r="BH171" s="781"/>
      <c r="BI171" s="782"/>
    </row>
    <row r="172" spans="2:61" ht="10.5" customHeight="1">
      <c r="B172" s="592"/>
      <c r="C172" s="593"/>
      <c r="D172" s="600"/>
      <c r="E172" s="601"/>
      <c r="F172" s="601"/>
      <c r="G172" s="601"/>
      <c r="H172" s="601"/>
      <c r="I172" s="601"/>
      <c r="J172" s="601"/>
      <c r="K172" s="601"/>
      <c r="L172" s="602"/>
      <c r="M172" s="587"/>
      <c r="N172" s="588"/>
      <c r="O172" s="588"/>
      <c r="P172" s="588"/>
      <c r="Q172" s="588"/>
      <c r="R172" s="588"/>
      <c r="S172" s="589"/>
      <c r="T172" s="578">
        <f>T75</f>
        <v>0</v>
      </c>
      <c r="U172" s="579"/>
      <c r="V172" s="579"/>
      <c r="W172" s="579"/>
      <c r="X172" s="579"/>
      <c r="Y172" s="579"/>
      <c r="Z172" s="579"/>
      <c r="AA172" s="579"/>
      <c r="AB172" s="579"/>
      <c r="AC172" s="737"/>
      <c r="AD172" s="738"/>
      <c r="AE172" s="593"/>
      <c r="AF172" s="215"/>
      <c r="AG172" s="719"/>
      <c r="AH172" s="720"/>
      <c r="AI172" s="720"/>
      <c r="AJ172" s="720"/>
      <c r="AK172" s="720"/>
      <c r="AL172" s="720"/>
      <c r="AM172" s="721"/>
      <c r="AN172" s="741"/>
      <c r="AO172" s="742"/>
      <c r="AP172" s="738"/>
      <c r="AQ172" s="744"/>
      <c r="AR172" s="593"/>
      <c r="AS172" s="731"/>
      <c r="AT172" s="732"/>
      <c r="AU172" s="733"/>
      <c r="AV172" s="675"/>
      <c r="AW172" s="676"/>
      <c r="AX172" s="676"/>
      <c r="AY172" s="676"/>
      <c r="AZ172" s="676"/>
      <c r="BA172" s="676"/>
      <c r="BB172" s="676"/>
      <c r="BC172" s="676"/>
      <c r="BD172" s="677"/>
      <c r="BE172" s="216"/>
      <c r="BF172" s="789"/>
      <c r="BG172" s="781"/>
      <c r="BH172" s="781"/>
      <c r="BI172" s="782"/>
    </row>
    <row r="173" spans="2:61" ht="10.5" customHeight="1">
      <c r="B173" s="590"/>
      <c r="C173" s="310"/>
      <c r="D173" s="594"/>
      <c r="E173" s="595"/>
      <c r="F173" s="595"/>
      <c r="G173" s="595"/>
      <c r="H173" s="595"/>
      <c r="I173" s="595"/>
      <c r="J173" s="595"/>
      <c r="K173" s="595"/>
      <c r="L173" s="596"/>
      <c r="M173" s="584" t="s">
        <v>137</v>
      </c>
      <c r="N173" s="585"/>
      <c r="O173" s="585"/>
      <c r="P173" s="585"/>
      <c r="Q173" s="585"/>
      <c r="R173" s="585"/>
      <c r="S173" s="586"/>
      <c r="T173" s="708"/>
      <c r="U173" s="709"/>
      <c r="V173" s="709"/>
      <c r="W173" s="709"/>
      <c r="X173" s="709"/>
      <c r="Y173" s="709"/>
      <c r="Z173" s="709"/>
      <c r="AA173" s="709"/>
      <c r="AB173" s="709"/>
      <c r="AC173" s="217"/>
      <c r="AD173" s="710"/>
      <c r="AE173" s="711"/>
      <c r="AF173" s="714" t="s">
        <v>23</v>
      </c>
      <c r="AG173" s="716">
        <f>AG76</f>
        <v>0</v>
      </c>
      <c r="AH173" s="717"/>
      <c r="AI173" s="717"/>
      <c r="AJ173" s="717"/>
      <c r="AK173" s="717"/>
      <c r="AL173" s="717"/>
      <c r="AM173" s="718"/>
      <c r="AN173" s="218"/>
      <c r="AO173" s="219"/>
      <c r="AP173" s="722">
        <f>AP76</f>
        <v>0</v>
      </c>
      <c r="AQ173" s="723"/>
      <c r="AR173" s="724"/>
      <c r="AS173" s="728">
        <f t="shared" ref="AS173" si="32">AS76</f>
        <v>0</v>
      </c>
      <c r="AT173" s="729"/>
      <c r="AU173" s="730"/>
      <c r="AV173" s="672">
        <f>AV76</f>
        <v>0</v>
      </c>
      <c r="AW173" s="673"/>
      <c r="AX173" s="673"/>
      <c r="AY173" s="673"/>
      <c r="AZ173" s="673"/>
      <c r="BA173" s="673"/>
      <c r="BB173" s="673"/>
      <c r="BC173" s="673"/>
      <c r="BD173" s="674"/>
      <c r="BE173" s="27"/>
      <c r="BF173" s="789"/>
      <c r="BG173" s="781"/>
      <c r="BH173" s="781"/>
      <c r="BI173" s="782"/>
    </row>
    <row r="174" spans="2:61" ht="10.5" customHeight="1">
      <c r="B174" s="592"/>
      <c r="C174" s="593"/>
      <c r="D174" s="600"/>
      <c r="E174" s="601"/>
      <c r="F174" s="601"/>
      <c r="G174" s="601"/>
      <c r="H174" s="601"/>
      <c r="I174" s="601"/>
      <c r="J174" s="601"/>
      <c r="K174" s="601"/>
      <c r="L174" s="602"/>
      <c r="M174" s="587"/>
      <c r="N174" s="588"/>
      <c r="O174" s="588"/>
      <c r="P174" s="588"/>
      <c r="Q174" s="588"/>
      <c r="R174" s="588"/>
      <c r="S174" s="589"/>
      <c r="T174" s="578">
        <f>T77</f>
        <v>0</v>
      </c>
      <c r="U174" s="579"/>
      <c r="V174" s="579"/>
      <c r="W174" s="579"/>
      <c r="X174" s="579"/>
      <c r="Y174" s="579"/>
      <c r="Z174" s="579"/>
      <c r="AA174" s="579"/>
      <c r="AB174" s="579"/>
      <c r="AC174" s="29"/>
      <c r="AD174" s="712"/>
      <c r="AE174" s="713"/>
      <c r="AF174" s="715"/>
      <c r="AG174" s="719"/>
      <c r="AH174" s="720"/>
      <c r="AI174" s="720"/>
      <c r="AJ174" s="720"/>
      <c r="AK174" s="720"/>
      <c r="AL174" s="720"/>
      <c r="AM174" s="721"/>
      <c r="AN174" s="220"/>
      <c r="AO174" s="221"/>
      <c r="AP174" s="725"/>
      <c r="AQ174" s="726"/>
      <c r="AR174" s="727"/>
      <c r="AS174" s="731"/>
      <c r="AT174" s="732"/>
      <c r="AU174" s="733"/>
      <c r="AV174" s="675"/>
      <c r="AW174" s="676"/>
      <c r="AX174" s="676"/>
      <c r="AY174" s="676"/>
      <c r="AZ174" s="676"/>
      <c r="BA174" s="676"/>
      <c r="BB174" s="676"/>
      <c r="BC174" s="676"/>
      <c r="BD174" s="677"/>
      <c r="BE174" s="28"/>
      <c r="BF174" s="789"/>
      <c r="BG174" s="781"/>
      <c r="BH174" s="781"/>
      <c r="BI174" s="782"/>
    </row>
    <row r="175" spans="2:61" ht="18" customHeight="1">
      <c r="B175" s="694"/>
      <c r="C175" s="695"/>
      <c r="D175" s="696" t="s">
        <v>138</v>
      </c>
      <c r="E175" s="697"/>
      <c r="F175" s="697"/>
      <c r="G175" s="697"/>
      <c r="H175" s="697"/>
      <c r="I175" s="697"/>
      <c r="J175" s="697"/>
      <c r="K175" s="697"/>
      <c r="L175" s="698"/>
      <c r="M175" s="699"/>
      <c r="N175" s="700"/>
      <c r="O175" s="700"/>
      <c r="P175" s="700"/>
      <c r="Q175" s="700"/>
      <c r="R175" s="700"/>
      <c r="S175" s="695"/>
      <c r="T175" s="701">
        <f>T78</f>
        <v>0</v>
      </c>
      <c r="U175" s="702"/>
      <c r="V175" s="702"/>
      <c r="W175" s="702"/>
      <c r="X175" s="702"/>
      <c r="Y175" s="702"/>
      <c r="Z175" s="702"/>
      <c r="AA175" s="702"/>
      <c r="AB175" s="703"/>
      <c r="AC175" s="222"/>
      <c r="AD175" s="704"/>
      <c r="AE175" s="705"/>
      <c r="AF175" s="223"/>
      <c r="AG175" s="685">
        <f>AG78</f>
        <v>0</v>
      </c>
      <c r="AH175" s="686"/>
      <c r="AI175" s="686"/>
      <c r="AJ175" s="686"/>
      <c r="AK175" s="686"/>
      <c r="AL175" s="686"/>
      <c r="AM175" s="687"/>
      <c r="AN175" s="706"/>
      <c r="AO175" s="707"/>
      <c r="AP175" s="682"/>
      <c r="AQ175" s="683"/>
      <c r="AR175" s="684"/>
      <c r="AS175" s="682"/>
      <c r="AT175" s="683"/>
      <c r="AU175" s="684"/>
      <c r="AV175" s="685">
        <f>AV78</f>
        <v>0</v>
      </c>
      <c r="AW175" s="686"/>
      <c r="AX175" s="686"/>
      <c r="AY175" s="686"/>
      <c r="AZ175" s="686"/>
      <c r="BA175" s="686"/>
      <c r="BB175" s="686"/>
      <c r="BC175" s="686"/>
      <c r="BD175" s="687"/>
      <c r="BE175" s="216"/>
      <c r="BF175" s="789"/>
      <c r="BG175" s="781"/>
      <c r="BH175" s="781"/>
      <c r="BI175" s="782"/>
    </row>
    <row r="176" spans="2:61" ht="18" customHeight="1">
      <c r="AE176" s="224"/>
      <c r="AF176" s="225" t="s">
        <v>91</v>
      </c>
      <c r="AG176" s="688" t="s">
        <v>139</v>
      </c>
      <c r="AH176" s="688"/>
      <c r="AI176" s="688"/>
      <c r="AJ176" s="688"/>
      <c r="AK176" s="688"/>
      <c r="AL176" s="688"/>
      <c r="AM176" s="688"/>
      <c r="AN176" s="688"/>
      <c r="AO176" s="689"/>
      <c r="AP176" s="226" t="s">
        <v>26</v>
      </c>
      <c r="AQ176" s="690" t="s">
        <v>140</v>
      </c>
      <c r="AR176" s="690"/>
      <c r="AS176" s="690"/>
      <c r="AT176" s="690"/>
      <c r="AU176" s="691"/>
      <c r="AV176" s="692" t="s">
        <v>141</v>
      </c>
      <c r="AW176" s="692"/>
      <c r="AX176" s="692"/>
      <c r="AY176" s="692"/>
      <c r="AZ176" s="692"/>
      <c r="BA176" s="692"/>
      <c r="BB176" s="692"/>
      <c r="BC176" s="692"/>
      <c r="BD176" s="692"/>
      <c r="BE176" s="693"/>
      <c r="BF176" s="789"/>
      <c r="BG176" s="781"/>
      <c r="BH176" s="781"/>
      <c r="BI176" s="782"/>
    </row>
    <row r="177" spans="2:61" ht="10.15" customHeight="1">
      <c r="AF177" s="661">
        <f>AF80</f>
        <v>0</v>
      </c>
      <c r="AG177" s="662"/>
      <c r="AH177" s="662"/>
      <c r="AI177" s="662"/>
      <c r="AJ177" s="662"/>
      <c r="AK177" s="662"/>
      <c r="AL177" s="662"/>
      <c r="AM177" s="662"/>
      <c r="AN177" s="665" t="s">
        <v>117</v>
      </c>
      <c r="AO177" s="666"/>
      <c r="AP177" s="669" t="s">
        <v>142</v>
      </c>
      <c r="AQ177" s="670"/>
      <c r="AR177" s="670"/>
      <c r="AS177" s="670"/>
      <c r="AT177" s="670"/>
      <c r="AU177" s="671"/>
      <c r="AV177" s="672">
        <f>AV80</f>
        <v>0</v>
      </c>
      <c r="AW177" s="673"/>
      <c r="AX177" s="673"/>
      <c r="AY177" s="673"/>
      <c r="AZ177" s="673"/>
      <c r="BA177" s="673"/>
      <c r="BB177" s="673"/>
      <c r="BC177" s="673"/>
      <c r="BD177" s="674"/>
      <c r="BE177" s="678" t="s">
        <v>63</v>
      </c>
      <c r="BF177" s="789"/>
      <c r="BG177" s="781"/>
      <c r="BH177" s="781"/>
      <c r="BI177" s="782"/>
    </row>
    <row r="178" spans="2:61" ht="10.15" customHeight="1">
      <c r="AF178" s="663"/>
      <c r="AG178" s="664"/>
      <c r="AH178" s="664"/>
      <c r="AI178" s="664"/>
      <c r="AJ178" s="664"/>
      <c r="AK178" s="664"/>
      <c r="AL178" s="664"/>
      <c r="AM178" s="664"/>
      <c r="AN178" s="667"/>
      <c r="AO178" s="668"/>
      <c r="AP178" s="680">
        <v>0.02</v>
      </c>
      <c r="AQ178" s="349"/>
      <c r="AR178" s="349"/>
      <c r="AS178" s="349"/>
      <c r="AT178" s="349"/>
      <c r="AU178" s="681"/>
      <c r="AV178" s="675"/>
      <c r="AW178" s="676"/>
      <c r="AX178" s="676"/>
      <c r="AY178" s="676"/>
      <c r="AZ178" s="676"/>
      <c r="BA178" s="676"/>
      <c r="BB178" s="676"/>
      <c r="BC178" s="676"/>
      <c r="BD178" s="677"/>
      <c r="BE178" s="679"/>
      <c r="BF178" s="789"/>
      <c r="BG178" s="781"/>
      <c r="BH178" s="781"/>
      <c r="BI178" s="782"/>
    </row>
    <row r="179" spans="2:61" ht="11.1" customHeight="1">
      <c r="B179" s="583" t="s">
        <v>143</v>
      </c>
      <c r="C179" s="583"/>
      <c r="D179" s="583"/>
      <c r="E179" s="583"/>
      <c r="F179" s="583"/>
      <c r="G179" s="583"/>
      <c r="H179" s="583"/>
      <c r="I179" s="583"/>
      <c r="J179" s="583"/>
      <c r="K179" s="583"/>
      <c r="L179" s="583"/>
      <c r="M179" s="583"/>
      <c r="N179" s="583"/>
      <c r="O179" s="583"/>
      <c r="P179" s="583"/>
      <c r="Q179" s="583"/>
      <c r="R179" s="583"/>
      <c r="S179" s="583"/>
      <c r="T179" s="583"/>
      <c r="U179" s="583"/>
      <c r="V179" s="583"/>
      <c r="W179" s="583"/>
      <c r="X179" s="583"/>
      <c r="Y179" s="583"/>
      <c r="Z179" s="583"/>
      <c r="AA179" s="583"/>
      <c r="AB179" s="583"/>
      <c r="AC179" s="583"/>
      <c r="AD179" s="583"/>
      <c r="AE179" s="583"/>
      <c r="AF179" s="583"/>
      <c r="AG179" s="583"/>
      <c r="AH179" s="583"/>
      <c r="AS179" s="654" t="s">
        <v>144</v>
      </c>
      <c r="AT179" s="654"/>
      <c r="AU179" s="654"/>
      <c r="AV179" s="654"/>
      <c r="AW179" s="655">
        <f>AW82</f>
        <v>0</v>
      </c>
      <c r="AX179" s="655"/>
      <c r="AY179" s="655"/>
      <c r="AZ179" s="655"/>
      <c r="BA179" s="345" t="s">
        <v>74</v>
      </c>
      <c r="BB179" s="345"/>
      <c r="BC179" s="345"/>
      <c r="BD179" s="656">
        <f>BD82</f>
        <v>0</v>
      </c>
      <c r="BE179" s="656"/>
      <c r="BF179" s="657"/>
      <c r="BG179" s="657"/>
      <c r="BH179" s="201" t="s">
        <v>71</v>
      </c>
    </row>
    <row r="180" spans="2:61" ht="11.1" customHeight="1">
      <c r="B180" s="583"/>
      <c r="C180" s="583"/>
      <c r="D180" s="583"/>
      <c r="E180" s="583"/>
      <c r="F180" s="583"/>
      <c r="G180" s="583"/>
      <c r="H180" s="583"/>
      <c r="I180" s="583"/>
      <c r="J180" s="583"/>
      <c r="K180" s="583"/>
      <c r="L180" s="583"/>
      <c r="M180" s="583"/>
      <c r="N180" s="583"/>
      <c r="O180" s="583"/>
      <c r="P180" s="583"/>
      <c r="Q180" s="583"/>
      <c r="R180" s="583"/>
      <c r="S180" s="583"/>
      <c r="T180" s="583"/>
      <c r="U180" s="583"/>
      <c r="V180" s="583"/>
      <c r="W180" s="583"/>
      <c r="X180" s="583"/>
      <c r="Y180" s="583"/>
      <c r="Z180" s="583"/>
      <c r="AA180" s="583"/>
      <c r="AB180" s="583"/>
      <c r="AC180" s="583"/>
      <c r="AD180" s="583"/>
      <c r="AE180" s="583"/>
      <c r="AF180" s="583"/>
      <c r="AG180" s="583"/>
      <c r="AH180" s="583"/>
      <c r="AR180" s="227"/>
      <c r="AS180" s="658" t="s">
        <v>145</v>
      </c>
      <c r="AT180" s="658"/>
      <c r="AU180" s="658"/>
      <c r="AV180" s="658"/>
      <c r="AW180" s="659">
        <f>AW83</f>
        <v>0</v>
      </c>
      <c r="AX180" s="659"/>
      <c r="AY180" s="659"/>
      <c r="AZ180" s="201" t="s">
        <v>74</v>
      </c>
      <c r="BA180" s="660">
        <f>BA83</f>
        <v>0</v>
      </c>
      <c r="BB180" s="660"/>
      <c r="BC180" s="660"/>
      <c r="BD180" s="201" t="s">
        <v>74</v>
      </c>
      <c r="BE180" s="657">
        <f>BE83</f>
        <v>0</v>
      </c>
      <c r="BF180" s="657"/>
      <c r="BG180" s="657"/>
      <c r="BH180" s="201" t="s">
        <v>71</v>
      </c>
    </row>
    <row r="181" spans="2:61" ht="11.1" customHeight="1">
      <c r="D181" s="649" t="str">
        <f>D84</f>
        <v>令和８</v>
      </c>
      <c r="E181" s="649"/>
      <c r="F181" s="649"/>
      <c r="I181" s="649">
        <f>I84</f>
        <v>0</v>
      </c>
      <c r="J181" s="649"/>
      <c r="K181" s="649"/>
      <c r="M181" s="649">
        <f>M84</f>
        <v>0</v>
      </c>
      <c r="N181" s="649"/>
      <c r="O181" s="649"/>
    </row>
    <row r="182" spans="2:61" s="229" customFormat="1" ht="11.1" customHeight="1">
      <c r="B182" s="651"/>
      <c r="C182" s="651"/>
      <c r="D182" s="650"/>
      <c r="E182" s="650"/>
      <c r="F182" s="650"/>
      <c r="G182" s="651" t="s">
        <v>60</v>
      </c>
      <c r="H182" s="651"/>
      <c r="I182" s="650"/>
      <c r="J182" s="650"/>
      <c r="K182" s="650"/>
      <c r="L182" s="228" t="s">
        <v>61</v>
      </c>
      <c r="M182" s="650"/>
      <c r="N182" s="650"/>
      <c r="O182" s="650"/>
      <c r="P182" s="651" t="s">
        <v>72</v>
      </c>
      <c r="Q182" s="651"/>
      <c r="AO182" s="640">
        <f>AO85</f>
        <v>0</v>
      </c>
      <c r="AP182" s="640"/>
      <c r="AQ182" s="640"/>
      <c r="AR182" s="640"/>
      <c r="AS182" s="640"/>
      <c r="AT182" s="640"/>
      <c r="AU182" s="640"/>
      <c r="AV182" s="640"/>
      <c r="AW182" s="640"/>
      <c r="AX182" s="640"/>
      <c r="AY182" s="640"/>
      <c r="AZ182" s="640"/>
      <c r="BA182" s="640"/>
      <c r="BB182" s="640"/>
      <c r="BC182" s="640"/>
      <c r="BD182" s="640"/>
      <c r="BE182" s="640"/>
      <c r="BF182" s="640"/>
      <c r="BG182"/>
      <c r="BH182" s="230"/>
    </row>
    <row r="183" spans="2:61" ht="11.1" customHeight="1">
      <c r="AF183" s="229"/>
      <c r="AG183" s="229"/>
      <c r="AH183" s="229"/>
      <c r="AI183" s="229"/>
      <c r="AJ183" s="229"/>
      <c r="AK183" s="642" t="s">
        <v>146</v>
      </c>
      <c r="AL183" s="642"/>
      <c r="AM183" s="642"/>
      <c r="AN183" s="231"/>
      <c r="AO183" s="641"/>
      <c r="AP183" s="641"/>
      <c r="AQ183" s="641"/>
      <c r="AR183" s="641"/>
      <c r="AS183" s="641"/>
      <c r="AT183" s="641"/>
      <c r="AU183" s="641"/>
      <c r="AV183" s="641"/>
      <c r="AW183" s="641"/>
      <c r="AX183" s="641"/>
      <c r="AY183" s="641"/>
      <c r="AZ183" s="641"/>
      <c r="BA183" s="641"/>
      <c r="BB183" s="641"/>
      <c r="BC183" s="641"/>
      <c r="BD183" s="641"/>
      <c r="BE183" s="641"/>
      <c r="BF183" s="641"/>
      <c r="BG183" s="232"/>
      <c r="BH183" s="231"/>
      <c r="BI183" s="229"/>
    </row>
    <row r="184" spans="2:61" ht="11.1" customHeight="1">
      <c r="B184" s="643" t="str">
        <f>B87</f>
        <v>三重</v>
      </c>
      <c r="C184" s="643"/>
      <c r="D184" s="643"/>
      <c r="E184" s="643"/>
      <c r="F184" s="645" t="s">
        <v>147</v>
      </c>
      <c r="G184" s="645"/>
      <c r="H184" s="645"/>
      <c r="I184" s="645"/>
      <c r="J184" s="645"/>
      <c r="K184" s="645"/>
      <c r="L184" s="645"/>
      <c r="M184" s="645"/>
      <c r="N184" s="645"/>
      <c r="O184" s="645"/>
      <c r="P184" s="645"/>
      <c r="Q184" s="645"/>
      <c r="R184" s="645"/>
      <c r="S184" s="645"/>
      <c r="T184" s="645"/>
      <c r="U184" s="645"/>
      <c r="V184" s="645"/>
      <c r="W184" s="645"/>
      <c r="X184" s="645"/>
      <c r="Y184" s="645"/>
      <c r="Z184" s="645"/>
      <c r="AF184" s="229"/>
      <c r="AG184" s="229"/>
      <c r="AH184" s="229"/>
      <c r="AI184" s="229"/>
      <c r="AJ184" s="229"/>
      <c r="AK184" s="229"/>
      <c r="AL184" s="229"/>
      <c r="AM184" s="229"/>
      <c r="AN184" s="229"/>
      <c r="AO184" s="652">
        <f>AO87</f>
        <v>0</v>
      </c>
      <c r="AP184" s="652"/>
      <c r="AQ184" s="652"/>
      <c r="AR184" s="652"/>
      <c r="AS184" s="652"/>
      <c r="AT184" s="652"/>
      <c r="AU184" s="652"/>
      <c r="AV184" s="652"/>
      <c r="AW184" s="652"/>
      <c r="AX184" s="652"/>
      <c r="AY184" s="652"/>
      <c r="AZ184" s="652"/>
      <c r="BA184" s="652"/>
      <c r="BB184" s="652"/>
      <c r="BC184" s="652"/>
      <c r="BD184" s="652"/>
      <c r="BE184" s="652"/>
      <c r="BF184" s="652"/>
      <c r="BG184" s="238"/>
      <c r="BH184" s="238"/>
      <c r="BI184" s="229"/>
    </row>
    <row r="185" spans="2:61" ht="11.1" customHeight="1">
      <c r="B185" s="644"/>
      <c r="C185" s="644"/>
      <c r="D185" s="644"/>
      <c r="E185" s="644"/>
      <c r="F185" s="646"/>
      <c r="G185" s="646"/>
      <c r="H185" s="646"/>
      <c r="I185" s="646"/>
      <c r="J185" s="646"/>
      <c r="K185" s="646"/>
      <c r="L185" s="646"/>
      <c r="M185" s="646"/>
      <c r="N185" s="646"/>
      <c r="O185" s="646"/>
      <c r="P185" s="646"/>
      <c r="Q185" s="646"/>
      <c r="R185" s="646"/>
      <c r="S185" s="646"/>
      <c r="T185" s="646"/>
      <c r="U185" s="646"/>
      <c r="V185" s="646"/>
      <c r="W185" s="646"/>
      <c r="X185" s="646"/>
      <c r="Y185" s="646"/>
      <c r="Z185" s="646"/>
      <c r="AA185" s="222"/>
      <c r="AF185" s="229"/>
      <c r="AG185" s="229"/>
      <c r="AH185" s="229"/>
      <c r="AI185" s="229"/>
      <c r="AJ185" s="229"/>
      <c r="AK185" s="229"/>
      <c r="AL185" s="229"/>
      <c r="AM185" s="229"/>
      <c r="AO185" s="653"/>
      <c r="AP185" s="653"/>
      <c r="AQ185" s="653"/>
      <c r="AR185" s="653"/>
      <c r="AS185" s="653"/>
      <c r="AT185" s="653"/>
      <c r="AU185" s="653"/>
      <c r="AV185" s="653"/>
      <c r="AW185" s="653"/>
      <c r="AX185" s="653"/>
      <c r="AY185" s="653"/>
      <c r="AZ185" s="653"/>
      <c r="BA185" s="653"/>
      <c r="BB185" s="653"/>
      <c r="BC185" s="653"/>
      <c r="BD185" s="653"/>
      <c r="BE185" s="653"/>
      <c r="BF185" s="653"/>
      <c r="BG185" s="229"/>
      <c r="BH185" s="229"/>
      <c r="BI185" s="229"/>
    </row>
    <row r="186" spans="2:61" ht="11.1" customHeight="1">
      <c r="AF186" s="229"/>
      <c r="AG186" s="229"/>
      <c r="AH186" s="229" t="s">
        <v>148</v>
      </c>
      <c r="AI186" s="229"/>
      <c r="AJ186" s="229"/>
      <c r="AK186" s="229"/>
      <c r="AL186" s="229"/>
      <c r="AM186" s="229"/>
      <c r="AN186" s="235"/>
      <c r="AO186" s="647">
        <f>AO89</f>
        <v>0</v>
      </c>
      <c r="AP186" s="647"/>
      <c r="AQ186" s="647"/>
      <c r="AR186" s="647"/>
      <c r="AS186" s="647"/>
      <c r="AT186" s="647"/>
      <c r="AU186" s="647"/>
      <c r="AV186" s="647"/>
      <c r="AW186" s="647"/>
      <c r="AX186" s="647"/>
      <c r="AY186" s="647"/>
      <c r="AZ186" s="647"/>
      <c r="BA186" s="647"/>
      <c r="BB186" s="647"/>
      <c r="BC186" s="647"/>
      <c r="BD186" s="647"/>
      <c r="BE186" s="647"/>
      <c r="BF186" s="647"/>
      <c r="BG186" s="229"/>
      <c r="BH186" s="229"/>
      <c r="BI186" s="229"/>
    </row>
    <row r="187" spans="2:61" ht="11.1" customHeight="1">
      <c r="AF187" s="229"/>
      <c r="AG187" s="229"/>
      <c r="AH187" s="229"/>
      <c r="AI187" s="229"/>
      <c r="AJ187" s="229"/>
      <c r="AK187" s="642" t="s">
        <v>149</v>
      </c>
      <c r="AL187" s="642"/>
      <c r="AM187" s="642"/>
      <c r="AN187" s="236"/>
      <c r="AO187" s="648"/>
      <c r="AP187" s="648"/>
      <c r="AQ187" s="648"/>
      <c r="AR187" s="648"/>
      <c r="AS187" s="648"/>
      <c r="AT187" s="648"/>
      <c r="AU187" s="648"/>
      <c r="AV187" s="648"/>
      <c r="AW187" s="648"/>
      <c r="AX187" s="648"/>
      <c r="AY187" s="648"/>
      <c r="AZ187" s="648"/>
      <c r="BA187" s="648"/>
      <c r="BB187" s="648"/>
      <c r="BC187" s="648"/>
      <c r="BD187" s="648"/>
      <c r="BE187" s="648"/>
      <c r="BF187" s="648"/>
      <c r="BG187" s="228"/>
      <c r="BH187" s="228"/>
      <c r="BI187" s="229"/>
    </row>
    <row r="188" spans="2:61" ht="11.1" customHeight="1">
      <c r="AR188" s="620" t="s">
        <v>150</v>
      </c>
      <c r="AS188" s="620"/>
      <c r="AT188" s="620"/>
      <c r="AU188" s="620"/>
      <c r="AV188" s="620"/>
      <c r="AW188" s="620"/>
      <c r="AX188" s="620"/>
      <c r="AY188" s="620"/>
      <c r="AZ188" s="620"/>
      <c r="BA188" s="620"/>
      <c r="BB188" s="620"/>
      <c r="BC188" s="620"/>
      <c r="BD188" s="620"/>
      <c r="BE188" s="620"/>
      <c r="BF188" s="620"/>
      <c r="BG188" s="620"/>
      <c r="BH188" s="620"/>
    </row>
    <row r="189" spans="2:61" ht="11.1" customHeight="1">
      <c r="AR189" s="620"/>
      <c r="AS189" s="620"/>
      <c r="AT189" s="620"/>
      <c r="AU189" s="620"/>
      <c r="AV189" s="620"/>
      <c r="AW189" s="620"/>
      <c r="AX189" s="620"/>
      <c r="AY189" s="620"/>
      <c r="AZ189" s="620"/>
      <c r="BA189" s="620"/>
      <c r="BB189" s="620"/>
      <c r="BC189" s="620"/>
      <c r="BD189" s="620"/>
      <c r="BE189" s="620"/>
      <c r="BF189" s="620"/>
      <c r="BG189" s="620"/>
      <c r="BH189" s="620"/>
    </row>
    <row r="190" spans="2:61" ht="11.1" customHeight="1">
      <c r="B190" s="621" t="s">
        <v>151</v>
      </c>
      <c r="C190" s="622" t="s">
        <v>152</v>
      </c>
      <c r="D190" s="623" t="s">
        <v>153</v>
      </c>
      <c r="E190" s="624"/>
      <c r="F190" s="624"/>
      <c r="G190" s="624"/>
      <c r="H190" s="624"/>
      <c r="I190" s="624"/>
      <c r="J190" s="624"/>
      <c r="K190" s="624"/>
      <c r="L190" s="624"/>
      <c r="M190" s="624"/>
      <c r="N190" s="624"/>
      <c r="O190" s="624"/>
      <c r="P190" s="624"/>
      <c r="Q190" s="624"/>
      <c r="R190" s="624"/>
      <c r="S190" s="624"/>
      <c r="T190" s="624"/>
      <c r="U190" s="624"/>
      <c r="V190" s="624"/>
      <c r="W190" s="624"/>
      <c r="X190" s="624"/>
      <c r="Y190" s="625"/>
      <c r="Z190" s="623" t="s">
        <v>154</v>
      </c>
      <c r="AA190" s="624"/>
      <c r="AB190" s="624"/>
      <c r="AC190" s="624"/>
      <c r="AD190" s="624"/>
      <c r="AE190" s="624"/>
      <c r="AF190" s="624"/>
      <c r="AG190" s="624"/>
      <c r="AH190" s="624"/>
      <c r="AI190" s="624"/>
      <c r="AJ190" s="624"/>
      <c r="AK190" s="624"/>
      <c r="AL190" s="624"/>
      <c r="AM190" s="624"/>
      <c r="AN190" s="624"/>
      <c r="AO190" s="624"/>
      <c r="AP190" s="624"/>
      <c r="AQ190" s="625"/>
      <c r="AR190" s="623" t="s">
        <v>155</v>
      </c>
      <c r="AS190" s="624"/>
      <c r="AT190" s="624"/>
      <c r="AU190" s="624"/>
      <c r="AV190" s="624"/>
      <c r="AW190" s="624"/>
      <c r="AX190" s="624"/>
      <c r="AY190" s="624"/>
      <c r="AZ190" s="624"/>
      <c r="BA190" s="624"/>
      <c r="BB190" s="624"/>
      <c r="BC190" s="624"/>
      <c r="BD190" s="624"/>
      <c r="BE190" s="624"/>
      <c r="BF190" s="624"/>
      <c r="BG190" s="624"/>
      <c r="BH190" s="625"/>
    </row>
    <row r="191" spans="2:61" ht="9" customHeight="1">
      <c r="B191" s="621"/>
      <c r="C191" s="622"/>
      <c r="D191" s="626"/>
      <c r="E191" s="627"/>
      <c r="F191" s="627"/>
      <c r="G191" s="627"/>
      <c r="H191" s="627"/>
      <c r="I191" s="627"/>
      <c r="J191" s="627"/>
      <c r="K191" s="627"/>
      <c r="L191" s="627"/>
      <c r="M191" s="627"/>
      <c r="N191" s="627"/>
      <c r="O191" s="627"/>
      <c r="P191" s="627"/>
      <c r="Q191" s="627"/>
      <c r="R191" s="627"/>
      <c r="S191" s="627"/>
      <c r="T191" s="627"/>
      <c r="U191" s="627"/>
      <c r="V191" s="627"/>
      <c r="W191" s="627"/>
      <c r="X191" s="627"/>
      <c r="Y191" s="628"/>
      <c r="Z191" s="634"/>
      <c r="AA191" s="635"/>
      <c r="AB191" s="635"/>
      <c r="AC191" s="635"/>
      <c r="AD191" s="635"/>
      <c r="AE191" s="635"/>
      <c r="AF191" s="635"/>
      <c r="AG191" s="635"/>
      <c r="AH191" s="635"/>
      <c r="AI191" s="635"/>
      <c r="AJ191" s="635"/>
      <c r="AK191" s="635"/>
      <c r="AL191" s="635"/>
      <c r="AM191" s="635"/>
      <c r="AN191" s="635"/>
      <c r="AO191" s="636"/>
      <c r="AP191" s="637"/>
      <c r="AQ191" s="638"/>
      <c r="AR191" s="634"/>
      <c r="AS191" s="635"/>
      <c r="AT191" s="635"/>
      <c r="AU191" s="635"/>
      <c r="AV191" s="635"/>
      <c r="AW191" s="635"/>
      <c r="AX191" s="635"/>
      <c r="AY191" s="635"/>
      <c r="AZ191" s="635"/>
      <c r="BA191" s="635"/>
      <c r="BB191" s="635"/>
      <c r="BC191" s="635"/>
      <c r="BD191" s="635"/>
      <c r="BE191" s="635"/>
      <c r="BF191" s="635"/>
      <c r="BG191" s="635"/>
      <c r="BH191" s="639"/>
    </row>
    <row r="192" spans="2:61" ht="9" customHeight="1">
      <c r="B192" s="621"/>
      <c r="C192" s="622"/>
      <c r="D192" s="629"/>
      <c r="E192" s="379"/>
      <c r="F192" s="379"/>
      <c r="G192" s="379"/>
      <c r="H192" s="379"/>
      <c r="I192" s="379"/>
      <c r="J192" s="379"/>
      <c r="K192" s="379"/>
      <c r="L192" s="379"/>
      <c r="M192" s="379"/>
      <c r="N192" s="379"/>
      <c r="O192" s="379"/>
      <c r="P192" s="379"/>
      <c r="Q192" s="379"/>
      <c r="R192" s="379"/>
      <c r="S192" s="379"/>
      <c r="T192" s="379"/>
      <c r="U192" s="379"/>
      <c r="V192" s="379"/>
      <c r="W192" s="379"/>
      <c r="X192" s="379"/>
      <c r="Y192" s="630"/>
      <c r="Z192" s="634"/>
      <c r="AA192" s="635"/>
      <c r="AB192" s="635"/>
      <c r="AC192" s="635"/>
      <c r="AD192" s="635"/>
      <c r="AE192" s="635"/>
      <c r="AF192" s="635"/>
      <c r="AG192" s="635"/>
      <c r="AH192" s="635"/>
      <c r="AI192" s="635"/>
      <c r="AJ192" s="635"/>
      <c r="AK192" s="635"/>
      <c r="AL192" s="635"/>
      <c r="AM192" s="635"/>
      <c r="AN192" s="635"/>
      <c r="AO192" s="636"/>
      <c r="AP192" s="637"/>
      <c r="AQ192" s="638"/>
      <c r="AR192" s="634"/>
      <c r="AS192" s="635"/>
      <c r="AT192" s="635"/>
      <c r="AU192" s="635"/>
      <c r="AV192" s="635"/>
      <c r="AW192" s="635"/>
      <c r="AX192" s="635"/>
      <c r="AY192" s="635"/>
      <c r="AZ192" s="635"/>
      <c r="BA192" s="635"/>
      <c r="BB192" s="635"/>
      <c r="BC192" s="635"/>
      <c r="BD192" s="635"/>
      <c r="BE192" s="635"/>
      <c r="BF192" s="635"/>
      <c r="BG192" s="635"/>
      <c r="BH192" s="639"/>
    </row>
    <row r="193" spans="2:60" ht="9" customHeight="1">
      <c r="B193" s="621"/>
      <c r="C193" s="622"/>
      <c r="D193" s="631"/>
      <c r="E193" s="632"/>
      <c r="F193" s="632"/>
      <c r="G193" s="632"/>
      <c r="H193" s="632"/>
      <c r="I193" s="632"/>
      <c r="J193" s="632"/>
      <c r="K193" s="632"/>
      <c r="L193" s="632"/>
      <c r="M193" s="632"/>
      <c r="N193" s="632"/>
      <c r="O193" s="632"/>
      <c r="P193" s="632"/>
      <c r="Q193" s="632"/>
      <c r="R193" s="632"/>
      <c r="S193" s="632"/>
      <c r="T193" s="632"/>
      <c r="U193" s="632"/>
      <c r="V193" s="632"/>
      <c r="W193" s="632"/>
      <c r="X193" s="632"/>
      <c r="Y193" s="633"/>
      <c r="Z193" s="634"/>
      <c r="AA193" s="635"/>
      <c r="AB193" s="635"/>
      <c r="AC193" s="635"/>
      <c r="AD193" s="635"/>
      <c r="AE193" s="635"/>
      <c r="AF193" s="635"/>
      <c r="AG193" s="635"/>
      <c r="AH193" s="635"/>
      <c r="AI193" s="635"/>
      <c r="AJ193" s="635"/>
      <c r="AK193" s="635"/>
      <c r="AL193" s="635"/>
      <c r="AM193" s="635"/>
      <c r="AN193" s="635"/>
      <c r="AO193" s="636"/>
      <c r="AP193" s="637"/>
      <c r="AQ193" s="638"/>
      <c r="AR193" s="634"/>
      <c r="AS193" s="635"/>
      <c r="AT193" s="635"/>
      <c r="AU193" s="635"/>
      <c r="AV193" s="635"/>
      <c r="AW193" s="635"/>
      <c r="AX193" s="635"/>
      <c r="AY193" s="635"/>
      <c r="AZ193" s="635"/>
      <c r="BA193" s="635"/>
      <c r="BB193" s="635"/>
      <c r="BC193" s="635"/>
      <c r="BD193" s="635"/>
      <c r="BE193" s="635"/>
      <c r="BF193" s="635"/>
      <c r="BG193" s="635"/>
      <c r="BH193" s="639"/>
    </row>
    <row r="194" spans="2:60" ht="11.1" customHeight="1">
      <c r="BH194" s="237"/>
    </row>
  </sheetData>
  <mergeCells count="910">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 ref="B10:C11"/>
    <mergeCell ref="D10:L11"/>
    <mergeCell ref="M10:S11"/>
    <mergeCell ref="T10:AC11"/>
    <mergeCell ref="AD10:AE11"/>
    <mergeCell ref="AF10:AO11"/>
    <mergeCell ref="AA8:AB9"/>
    <mergeCell ref="AC8:AD9"/>
    <mergeCell ref="AE8:AF9"/>
    <mergeCell ref="AG8:AH9"/>
    <mergeCell ref="AI8:AJ9"/>
    <mergeCell ref="AK8:AL9"/>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AS12:AU12"/>
    <mergeCell ref="AV12:BD13"/>
    <mergeCell ref="AS14:AU15"/>
    <mergeCell ref="AV14:BD15"/>
    <mergeCell ref="BE14:BE15"/>
    <mergeCell ref="T15:AB15"/>
    <mergeCell ref="AN15:AO15"/>
    <mergeCell ref="M16:S17"/>
    <mergeCell ref="T16:AB16"/>
    <mergeCell ref="AD16:AE17"/>
    <mergeCell ref="AF16:AF17"/>
    <mergeCell ref="AG16:AM17"/>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T35:AB35"/>
    <mergeCell ref="AN35:AO35"/>
    <mergeCell ref="M36:S37"/>
    <mergeCell ref="T36:AB36"/>
    <mergeCell ref="AD36:AE37"/>
    <mergeCell ref="AF36:AF37"/>
    <mergeCell ref="AG36:AM37"/>
    <mergeCell ref="AP36:AR39"/>
    <mergeCell ref="AS36:AU37"/>
    <mergeCell ref="AV36:BD37"/>
    <mergeCell ref="T37:AB37"/>
    <mergeCell ref="AN37:AO37"/>
    <mergeCell ref="M38:S39"/>
    <mergeCell ref="AC38:AC39"/>
    <mergeCell ref="AD38:AE39"/>
    <mergeCell ref="AG38:AM39"/>
    <mergeCell ref="AN38:AO39"/>
    <mergeCell ref="AS38:AU39"/>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B46:C51"/>
    <mergeCell ref="D46:L51"/>
    <mergeCell ref="M46:S47"/>
    <mergeCell ref="T46:AB46"/>
    <mergeCell ref="AC46:AC47"/>
    <mergeCell ref="AD46:AE47"/>
    <mergeCell ref="AF46:AF47"/>
    <mergeCell ref="M44:S45"/>
    <mergeCell ref="T44:AB44"/>
    <mergeCell ref="AF44:AF45"/>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C60:AC61"/>
    <mergeCell ref="AD60:AE61"/>
    <mergeCell ref="AF60:AF61"/>
    <mergeCell ref="AG60:AM61"/>
    <mergeCell ref="AN60:AO61"/>
    <mergeCell ref="AP60:AR61"/>
    <mergeCell ref="AN65:AO65"/>
    <mergeCell ref="M66:S67"/>
    <mergeCell ref="AC66:AC67"/>
    <mergeCell ref="AG66:AM67"/>
    <mergeCell ref="AN66:AO67"/>
    <mergeCell ref="AP66:AR67"/>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AO85:BF86"/>
    <mergeCell ref="AK86:AM86"/>
    <mergeCell ref="B87:E88"/>
    <mergeCell ref="F87:Z88"/>
    <mergeCell ref="AO89:BF90"/>
    <mergeCell ref="AK90:AM90"/>
    <mergeCell ref="D84:F85"/>
    <mergeCell ref="I84:K85"/>
    <mergeCell ref="M84:O85"/>
    <mergeCell ref="B85:C85"/>
    <mergeCell ref="G85:H85"/>
    <mergeCell ref="P85:Q85"/>
    <mergeCell ref="AO87:BF88"/>
    <mergeCell ref="AR91:BH92"/>
    <mergeCell ref="B93:B96"/>
    <mergeCell ref="C93:C96"/>
    <mergeCell ref="D93:Y93"/>
    <mergeCell ref="Z93:AQ93"/>
    <mergeCell ref="AR93:BH93"/>
    <mergeCell ref="D94:Y96"/>
    <mergeCell ref="Z94:AO96"/>
    <mergeCell ref="AP94:AQ96"/>
    <mergeCell ref="AR94:BH9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T132:AB132"/>
    <mergeCell ref="AN132:AO132"/>
    <mergeCell ref="M133:S134"/>
    <mergeCell ref="T133:AB133"/>
    <mergeCell ref="AD133:AE134"/>
    <mergeCell ref="AF133:AF134"/>
    <mergeCell ref="AG133:AM134"/>
    <mergeCell ref="AP133:AR136"/>
    <mergeCell ref="AS133:AU134"/>
    <mergeCell ref="AV133:BD134"/>
    <mergeCell ref="T134:AB134"/>
    <mergeCell ref="AN134:AO134"/>
    <mergeCell ref="M135:S136"/>
    <mergeCell ref="AC135:AC136"/>
    <mergeCell ref="AD135:AE136"/>
    <mergeCell ref="AG135:AM136"/>
    <mergeCell ref="AN135:AO136"/>
    <mergeCell ref="AS135:AU136"/>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B143:C148"/>
    <mergeCell ref="D143:L148"/>
    <mergeCell ref="M143:S144"/>
    <mergeCell ref="T143:AB143"/>
    <mergeCell ref="AC143:AC144"/>
    <mergeCell ref="AD143:AE144"/>
    <mergeCell ref="AF143:AF144"/>
    <mergeCell ref="M141:S142"/>
    <mergeCell ref="T141:AB141"/>
    <mergeCell ref="AF141:AF142"/>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M167:S168"/>
    <mergeCell ref="T167:AB167"/>
    <mergeCell ref="AD167:AE170"/>
    <mergeCell ref="AF167:AF168"/>
    <mergeCell ref="AG167:AM168"/>
    <mergeCell ref="AP167:AR168"/>
    <mergeCell ref="AN165:AO166"/>
    <mergeCell ref="AP165:AR166"/>
    <mergeCell ref="AS165:AU166"/>
    <mergeCell ref="AS169:AU170"/>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B179:AH180"/>
    <mergeCell ref="AS179:AV179"/>
    <mergeCell ref="AW179:AZ179"/>
    <mergeCell ref="BA179:BC179"/>
    <mergeCell ref="BD179:BG179"/>
    <mergeCell ref="AS180:AV180"/>
    <mergeCell ref="AW180:AY180"/>
    <mergeCell ref="BA180:BC180"/>
    <mergeCell ref="BE180:BG180"/>
    <mergeCell ref="AO182:BF183"/>
    <mergeCell ref="AK183:AM183"/>
    <mergeCell ref="B184:E185"/>
    <mergeCell ref="F184:Z185"/>
    <mergeCell ref="AO186:BF187"/>
    <mergeCell ref="AK187:AM187"/>
    <mergeCell ref="D181:F182"/>
    <mergeCell ref="I181:K182"/>
    <mergeCell ref="M181:O182"/>
    <mergeCell ref="B182:C182"/>
    <mergeCell ref="G182:H182"/>
    <mergeCell ref="P182:Q182"/>
    <mergeCell ref="AO184:BF185"/>
    <mergeCell ref="AR188:BH189"/>
    <mergeCell ref="B190:B193"/>
    <mergeCell ref="C190:C193"/>
    <mergeCell ref="D190:Y190"/>
    <mergeCell ref="Z190:AQ190"/>
    <mergeCell ref="AR190:BH190"/>
    <mergeCell ref="D191:Y193"/>
    <mergeCell ref="Z191:AO193"/>
    <mergeCell ref="AP191:AQ193"/>
    <mergeCell ref="AR191:BH193"/>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s>
  <phoneticPr fontId="2"/>
  <conditionalFormatting sqref="T13:AB13 AI8:AN9 T15:AB15 T17:AB17 T19:AB19 T21:AB21 T23:AB23 T25:AB25 T27:AB27 T29:AB29 T31:AB31 T33:AB33 T35:AB35 T37:AB37 T39:AB39 T41:AB41 T43:AB43 T45:AB45 T47:AB47 T49:AB49 T51:AB51 T53:AB53 T55:AB55 T57:AB57 T59:AB59 T61:AB61 T63:AB63 T65:AB65 T67:AB67 T69:AB69 T71:AB71 T73:AB73 T75:AB75 AP76:AR77 T77:AB77 AW82:AZ82 BD82:BG82 AW83:AY83 BA83:BC83 BE83:BG83 I84:K85 M84:O85 AO85:BF90">
    <cfRule type="containsBlanks" dxfId="16" priority="4">
      <formula>LEN(TRIM(I8))=0</formula>
    </cfRule>
  </conditionalFormatting>
  <conditionalFormatting sqref="T13:AB13">
    <cfRule type="containsBlanks" dxfId="15" priority="3">
      <formula>LEN(TRIM(T13))=0</formula>
    </cfRule>
  </conditionalFormatting>
  <conditionalFormatting sqref="AS13:AU77">
    <cfRule type="containsBlanks" dxfId="14" priority="1">
      <formula>LEN(TRIM(AS13))=0</formula>
    </cfRule>
  </conditionalFormatting>
  <conditionalFormatting sqref="BA7:BB8 AI8:AN9 T13:AB13 T15:AB15 T17:AB17 T19:AB19 T21:AB21 T23:AB23 T25:AB25 T27:AB27 T29:AB29 T31:AB31 T33:AB33 T35:AB35 T37:AB37 T39:AB39 T41:AB41 T43:AB43 T45:AB45 T47:AB47 T49:AB49 T51:AB51 T53:AB53 T55:AB55 T57:AB57 T59:AB59 T61:AB61 T63:AB63 T65:AB65 T67:AB67 T69:AB69 T71:AB71 T73:AB73 T75:AB75 AP76:AR77 T77:AB77 AW82:AZ82 BD82:BG82 AW83:AY83 BA83:BC83 BE83:BG83 I84:K85 M84:O85 AO85:BF90">
    <cfRule type="containsBlanks" dxfId="13" priority="2">
      <formula>LEN(TRIM(I7))=0</formula>
    </cfRule>
  </conditionalFormatting>
  <printOptions horizontalCentered="1"/>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64BD6-884D-4F20-83E3-A2C10B32D7B7}">
  <sheetPr>
    <tabColor rgb="FFDDDDDD"/>
  </sheetPr>
  <dimension ref="A1:GL221"/>
  <sheetViews>
    <sheetView topLeftCell="A62" workbookViewId="0">
      <selection activeCell="AC74" sqref="AC74:AF75"/>
    </sheetView>
  </sheetViews>
  <sheetFormatPr defaultColWidth="2.125" defaultRowHeight="10.5"/>
  <cols>
    <col min="1" max="1" width="1.75" style="144" customWidth="1"/>
    <col min="2" max="2" width="0.25" style="144" customWidth="1"/>
    <col min="3" max="6" width="0.75" style="144" customWidth="1"/>
    <col min="7" max="10" width="0.5" style="144" customWidth="1"/>
    <col min="11" max="18" width="0.625" style="144" customWidth="1"/>
    <col min="19" max="19" width="0.75" style="144" customWidth="1"/>
    <col min="20" max="20" width="0.875" style="144" customWidth="1"/>
    <col min="21" max="21" width="0.5" style="144" customWidth="1"/>
    <col min="22" max="27" width="0.625" style="144" customWidth="1"/>
    <col min="28" max="32" width="0.75" style="144" customWidth="1"/>
    <col min="33" max="68" width="0.5" style="144" customWidth="1"/>
    <col min="69" max="76" width="0.375" style="144" customWidth="1"/>
    <col min="77" max="104" width="0.5" style="144" customWidth="1"/>
    <col min="105" max="125" width="0.375" style="144" customWidth="1"/>
    <col min="126" max="160" width="0.5" style="144" customWidth="1"/>
    <col min="161" max="161" width="1.125" style="144" customWidth="1"/>
    <col min="162" max="172" width="0.875" style="144" customWidth="1"/>
    <col min="173" max="173" width="1.25" style="144" customWidth="1"/>
    <col min="174" max="183" width="0.875" style="144" customWidth="1"/>
    <col min="184" max="188" width="2.125" style="144"/>
    <col min="189" max="189" width="2.25" style="144" customWidth="1"/>
    <col min="190" max="256" width="2.125" style="144"/>
    <col min="257" max="257" width="1.75" style="144" customWidth="1"/>
    <col min="258" max="258" width="0.25" style="144" customWidth="1"/>
    <col min="259" max="262" width="0.75" style="144" customWidth="1"/>
    <col min="263" max="266" width="0.5" style="144" customWidth="1"/>
    <col min="267" max="274" width="0.625" style="144" customWidth="1"/>
    <col min="275" max="275" width="0.75" style="144" customWidth="1"/>
    <col min="276" max="276" width="0.875" style="144" customWidth="1"/>
    <col min="277" max="277" width="0.5" style="144" customWidth="1"/>
    <col min="278" max="283" width="0.625" style="144" customWidth="1"/>
    <col min="284" max="288" width="0.75" style="144" customWidth="1"/>
    <col min="289" max="324" width="0.5" style="144" customWidth="1"/>
    <col min="325" max="332" width="0.375" style="144" customWidth="1"/>
    <col min="333" max="360" width="0.5" style="144" customWidth="1"/>
    <col min="361" max="381" width="0.375" style="144" customWidth="1"/>
    <col min="382" max="416" width="0.5" style="144" customWidth="1"/>
    <col min="417" max="417" width="1.125" style="144" customWidth="1"/>
    <col min="418" max="428" width="0.875" style="144" customWidth="1"/>
    <col min="429" max="429" width="1.25" style="144" customWidth="1"/>
    <col min="430" max="439" width="0.875" style="144" customWidth="1"/>
    <col min="440" max="444" width="2.125" style="144"/>
    <col min="445" max="445" width="2.25" style="144" customWidth="1"/>
    <col min="446" max="512" width="2.125" style="144"/>
    <col min="513" max="513" width="1.75" style="144" customWidth="1"/>
    <col min="514" max="514" width="0.25" style="144" customWidth="1"/>
    <col min="515" max="518" width="0.75" style="144" customWidth="1"/>
    <col min="519" max="522" width="0.5" style="144" customWidth="1"/>
    <col min="523" max="530" width="0.625" style="144" customWidth="1"/>
    <col min="531" max="531" width="0.75" style="144" customWidth="1"/>
    <col min="532" max="532" width="0.875" style="144" customWidth="1"/>
    <col min="533" max="533" width="0.5" style="144" customWidth="1"/>
    <col min="534" max="539" width="0.625" style="144" customWidth="1"/>
    <col min="540" max="544" width="0.75" style="144" customWidth="1"/>
    <col min="545" max="580" width="0.5" style="144" customWidth="1"/>
    <col min="581" max="588" width="0.375" style="144" customWidth="1"/>
    <col min="589" max="616" width="0.5" style="144" customWidth="1"/>
    <col min="617" max="637" width="0.375" style="144" customWidth="1"/>
    <col min="638" max="672" width="0.5" style="144" customWidth="1"/>
    <col min="673" max="673" width="1.125" style="144" customWidth="1"/>
    <col min="674" max="684" width="0.875" style="144" customWidth="1"/>
    <col min="685" max="685" width="1.25" style="144" customWidth="1"/>
    <col min="686" max="695" width="0.875" style="144" customWidth="1"/>
    <col min="696" max="700" width="2.125" style="144"/>
    <col min="701" max="701" width="2.25" style="144" customWidth="1"/>
    <col min="702" max="768" width="2.125" style="144"/>
    <col min="769" max="769" width="1.75" style="144" customWidth="1"/>
    <col min="770" max="770" width="0.25" style="144" customWidth="1"/>
    <col min="771" max="774" width="0.75" style="144" customWidth="1"/>
    <col min="775" max="778" width="0.5" style="144" customWidth="1"/>
    <col min="779" max="786" width="0.625" style="144" customWidth="1"/>
    <col min="787" max="787" width="0.75" style="144" customWidth="1"/>
    <col min="788" max="788" width="0.875" style="144" customWidth="1"/>
    <col min="789" max="789" width="0.5" style="144" customWidth="1"/>
    <col min="790" max="795" width="0.625" style="144" customWidth="1"/>
    <col min="796" max="800" width="0.75" style="144" customWidth="1"/>
    <col min="801" max="836" width="0.5" style="144" customWidth="1"/>
    <col min="837" max="844" width="0.375" style="144" customWidth="1"/>
    <col min="845" max="872" width="0.5" style="144" customWidth="1"/>
    <col min="873" max="893" width="0.375" style="144" customWidth="1"/>
    <col min="894" max="928" width="0.5" style="144" customWidth="1"/>
    <col min="929" max="929" width="1.125" style="144" customWidth="1"/>
    <col min="930" max="940" width="0.875" style="144" customWidth="1"/>
    <col min="941" max="941" width="1.25" style="144" customWidth="1"/>
    <col min="942" max="951" width="0.875" style="144" customWidth="1"/>
    <col min="952" max="956" width="2.125" style="144"/>
    <col min="957" max="957" width="2.25" style="144" customWidth="1"/>
    <col min="958" max="1024" width="2.125" style="144"/>
    <col min="1025" max="1025" width="1.75" style="144" customWidth="1"/>
    <col min="1026" max="1026" width="0.25" style="144" customWidth="1"/>
    <col min="1027" max="1030" width="0.75" style="144" customWidth="1"/>
    <col min="1031" max="1034" width="0.5" style="144" customWidth="1"/>
    <col min="1035" max="1042" width="0.625" style="144" customWidth="1"/>
    <col min="1043" max="1043" width="0.75" style="144" customWidth="1"/>
    <col min="1044" max="1044" width="0.875" style="144" customWidth="1"/>
    <col min="1045" max="1045" width="0.5" style="144" customWidth="1"/>
    <col min="1046" max="1051" width="0.625" style="144" customWidth="1"/>
    <col min="1052" max="1056" width="0.75" style="144" customWidth="1"/>
    <col min="1057" max="1092" width="0.5" style="144" customWidth="1"/>
    <col min="1093" max="1100" width="0.375" style="144" customWidth="1"/>
    <col min="1101" max="1128" width="0.5" style="144" customWidth="1"/>
    <col min="1129" max="1149" width="0.375" style="144" customWidth="1"/>
    <col min="1150" max="1184" width="0.5" style="144" customWidth="1"/>
    <col min="1185" max="1185" width="1.125" style="144" customWidth="1"/>
    <col min="1186" max="1196" width="0.875" style="144" customWidth="1"/>
    <col min="1197" max="1197" width="1.25" style="144" customWidth="1"/>
    <col min="1198" max="1207" width="0.875" style="144" customWidth="1"/>
    <col min="1208" max="1212" width="2.125" style="144"/>
    <col min="1213" max="1213" width="2.25" style="144" customWidth="1"/>
    <col min="1214" max="1280" width="2.125" style="144"/>
    <col min="1281" max="1281" width="1.75" style="144" customWidth="1"/>
    <col min="1282" max="1282" width="0.25" style="144" customWidth="1"/>
    <col min="1283" max="1286" width="0.75" style="144" customWidth="1"/>
    <col min="1287" max="1290" width="0.5" style="144" customWidth="1"/>
    <col min="1291" max="1298" width="0.625" style="144" customWidth="1"/>
    <col min="1299" max="1299" width="0.75" style="144" customWidth="1"/>
    <col min="1300" max="1300" width="0.875" style="144" customWidth="1"/>
    <col min="1301" max="1301" width="0.5" style="144" customWidth="1"/>
    <col min="1302" max="1307" width="0.625" style="144" customWidth="1"/>
    <col min="1308" max="1312" width="0.75" style="144" customWidth="1"/>
    <col min="1313" max="1348" width="0.5" style="144" customWidth="1"/>
    <col min="1349" max="1356" width="0.375" style="144" customWidth="1"/>
    <col min="1357" max="1384" width="0.5" style="144" customWidth="1"/>
    <col min="1385" max="1405" width="0.375" style="144" customWidth="1"/>
    <col min="1406" max="1440" width="0.5" style="144" customWidth="1"/>
    <col min="1441" max="1441" width="1.125" style="144" customWidth="1"/>
    <col min="1442" max="1452" width="0.875" style="144" customWidth="1"/>
    <col min="1453" max="1453" width="1.25" style="144" customWidth="1"/>
    <col min="1454" max="1463" width="0.875" style="144" customWidth="1"/>
    <col min="1464" max="1468" width="2.125" style="144"/>
    <col min="1469" max="1469" width="2.25" style="144" customWidth="1"/>
    <col min="1470" max="1536" width="2.125" style="144"/>
    <col min="1537" max="1537" width="1.75" style="144" customWidth="1"/>
    <col min="1538" max="1538" width="0.25" style="144" customWidth="1"/>
    <col min="1539" max="1542" width="0.75" style="144" customWidth="1"/>
    <col min="1543" max="1546" width="0.5" style="144" customWidth="1"/>
    <col min="1547" max="1554" width="0.625" style="144" customWidth="1"/>
    <col min="1555" max="1555" width="0.75" style="144" customWidth="1"/>
    <col min="1556" max="1556" width="0.875" style="144" customWidth="1"/>
    <col min="1557" max="1557" width="0.5" style="144" customWidth="1"/>
    <col min="1558" max="1563" width="0.625" style="144" customWidth="1"/>
    <col min="1564" max="1568" width="0.75" style="144" customWidth="1"/>
    <col min="1569" max="1604" width="0.5" style="144" customWidth="1"/>
    <col min="1605" max="1612" width="0.375" style="144" customWidth="1"/>
    <col min="1613" max="1640" width="0.5" style="144" customWidth="1"/>
    <col min="1641" max="1661" width="0.375" style="144" customWidth="1"/>
    <col min="1662" max="1696" width="0.5" style="144" customWidth="1"/>
    <col min="1697" max="1697" width="1.125" style="144" customWidth="1"/>
    <col min="1698" max="1708" width="0.875" style="144" customWidth="1"/>
    <col min="1709" max="1709" width="1.25" style="144" customWidth="1"/>
    <col min="1710" max="1719" width="0.875" style="144" customWidth="1"/>
    <col min="1720" max="1724" width="2.125" style="144"/>
    <col min="1725" max="1725" width="2.25" style="144" customWidth="1"/>
    <col min="1726" max="1792" width="2.125" style="144"/>
    <col min="1793" max="1793" width="1.75" style="144" customWidth="1"/>
    <col min="1794" max="1794" width="0.25" style="144" customWidth="1"/>
    <col min="1795" max="1798" width="0.75" style="144" customWidth="1"/>
    <col min="1799" max="1802" width="0.5" style="144" customWidth="1"/>
    <col min="1803" max="1810" width="0.625" style="144" customWidth="1"/>
    <col min="1811" max="1811" width="0.75" style="144" customWidth="1"/>
    <col min="1812" max="1812" width="0.875" style="144" customWidth="1"/>
    <col min="1813" max="1813" width="0.5" style="144" customWidth="1"/>
    <col min="1814" max="1819" width="0.625" style="144" customWidth="1"/>
    <col min="1820" max="1824" width="0.75" style="144" customWidth="1"/>
    <col min="1825" max="1860" width="0.5" style="144" customWidth="1"/>
    <col min="1861" max="1868" width="0.375" style="144" customWidth="1"/>
    <col min="1869" max="1896" width="0.5" style="144" customWidth="1"/>
    <col min="1897" max="1917" width="0.375" style="144" customWidth="1"/>
    <col min="1918" max="1952" width="0.5" style="144" customWidth="1"/>
    <col min="1953" max="1953" width="1.125" style="144" customWidth="1"/>
    <col min="1954" max="1964" width="0.875" style="144" customWidth="1"/>
    <col min="1965" max="1965" width="1.25" style="144" customWidth="1"/>
    <col min="1966" max="1975" width="0.875" style="144" customWidth="1"/>
    <col min="1976" max="1980" width="2.125" style="144"/>
    <col min="1981" max="1981" width="2.25" style="144" customWidth="1"/>
    <col min="1982" max="2048" width="2.125" style="144"/>
    <col min="2049" max="2049" width="1.75" style="144" customWidth="1"/>
    <col min="2050" max="2050" width="0.25" style="144" customWidth="1"/>
    <col min="2051" max="2054" width="0.75" style="144" customWidth="1"/>
    <col min="2055" max="2058" width="0.5" style="144" customWidth="1"/>
    <col min="2059" max="2066" width="0.625" style="144" customWidth="1"/>
    <col min="2067" max="2067" width="0.75" style="144" customWidth="1"/>
    <col min="2068" max="2068" width="0.875" style="144" customWidth="1"/>
    <col min="2069" max="2069" width="0.5" style="144" customWidth="1"/>
    <col min="2070" max="2075" width="0.625" style="144" customWidth="1"/>
    <col min="2076" max="2080" width="0.75" style="144" customWidth="1"/>
    <col min="2081" max="2116" width="0.5" style="144" customWidth="1"/>
    <col min="2117" max="2124" width="0.375" style="144" customWidth="1"/>
    <col min="2125" max="2152" width="0.5" style="144" customWidth="1"/>
    <col min="2153" max="2173" width="0.375" style="144" customWidth="1"/>
    <col min="2174" max="2208" width="0.5" style="144" customWidth="1"/>
    <col min="2209" max="2209" width="1.125" style="144" customWidth="1"/>
    <col min="2210" max="2220" width="0.875" style="144" customWidth="1"/>
    <col min="2221" max="2221" width="1.25" style="144" customWidth="1"/>
    <col min="2222" max="2231" width="0.875" style="144" customWidth="1"/>
    <col min="2232" max="2236" width="2.125" style="144"/>
    <col min="2237" max="2237" width="2.25" style="144" customWidth="1"/>
    <col min="2238" max="2304" width="2.125" style="144"/>
    <col min="2305" max="2305" width="1.75" style="144" customWidth="1"/>
    <col min="2306" max="2306" width="0.25" style="144" customWidth="1"/>
    <col min="2307" max="2310" width="0.75" style="144" customWidth="1"/>
    <col min="2311" max="2314" width="0.5" style="144" customWidth="1"/>
    <col min="2315" max="2322" width="0.625" style="144" customWidth="1"/>
    <col min="2323" max="2323" width="0.75" style="144" customWidth="1"/>
    <col min="2324" max="2324" width="0.875" style="144" customWidth="1"/>
    <col min="2325" max="2325" width="0.5" style="144" customWidth="1"/>
    <col min="2326" max="2331" width="0.625" style="144" customWidth="1"/>
    <col min="2332" max="2336" width="0.75" style="144" customWidth="1"/>
    <col min="2337" max="2372" width="0.5" style="144" customWidth="1"/>
    <col min="2373" max="2380" width="0.375" style="144" customWidth="1"/>
    <col min="2381" max="2408" width="0.5" style="144" customWidth="1"/>
    <col min="2409" max="2429" width="0.375" style="144" customWidth="1"/>
    <col min="2430" max="2464" width="0.5" style="144" customWidth="1"/>
    <col min="2465" max="2465" width="1.125" style="144" customWidth="1"/>
    <col min="2466" max="2476" width="0.875" style="144" customWidth="1"/>
    <col min="2477" max="2477" width="1.25" style="144" customWidth="1"/>
    <col min="2478" max="2487" width="0.875" style="144" customWidth="1"/>
    <col min="2488" max="2492" width="2.125" style="144"/>
    <col min="2493" max="2493" width="2.25" style="144" customWidth="1"/>
    <col min="2494" max="2560" width="2.125" style="144"/>
    <col min="2561" max="2561" width="1.75" style="144" customWidth="1"/>
    <col min="2562" max="2562" width="0.25" style="144" customWidth="1"/>
    <col min="2563" max="2566" width="0.75" style="144" customWidth="1"/>
    <col min="2567" max="2570" width="0.5" style="144" customWidth="1"/>
    <col min="2571" max="2578" width="0.625" style="144" customWidth="1"/>
    <col min="2579" max="2579" width="0.75" style="144" customWidth="1"/>
    <col min="2580" max="2580" width="0.875" style="144" customWidth="1"/>
    <col min="2581" max="2581" width="0.5" style="144" customWidth="1"/>
    <col min="2582" max="2587" width="0.625" style="144" customWidth="1"/>
    <col min="2588" max="2592" width="0.75" style="144" customWidth="1"/>
    <col min="2593" max="2628" width="0.5" style="144" customWidth="1"/>
    <col min="2629" max="2636" width="0.375" style="144" customWidth="1"/>
    <col min="2637" max="2664" width="0.5" style="144" customWidth="1"/>
    <col min="2665" max="2685" width="0.375" style="144" customWidth="1"/>
    <col min="2686" max="2720" width="0.5" style="144" customWidth="1"/>
    <col min="2721" max="2721" width="1.125" style="144" customWidth="1"/>
    <col min="2722" max="2732" width="0.875" style="144" customWidth="1"/>
    <col min="2733" max="2733" width="1.25" style="144" customWidth="1"/>
    <col min="2734" max="2743" width="0.875" style="144" customWidth="1"/>
    <col min="2744" max="2748" width="2.125" style="144"/>
    <col min="2749" max="2749" width="2.25" style="144" customWidth="1"/>
    <col min="2750" max="2816" width="2.125" style="144"/>
    <col min="2817" max="2817" width="1.75" style="144" customWidth="1"/>
    <col min="2818" max="2818" width="0.25" style="144" customWidth="1"/>
    <col min="2819" max="2822" width="0.75" style="144" customWidth="1"/>
    <col min="2823" max="2826" width="0.5" style="144" customWidth="1"/>
    <col min="2827" max="2834" width="0.625" style="144" customWidth="1"/>
    <col min="2835" max="2835" width="0.75" style="144" customWidth="1"/>
    <col min="2836" max="2836" width="0.875" style="144" customWidth="1"/>
    <col min="2837" max="2837" width="0.5" style="144" customWidth="1"/>
    <col min="2838" max="2843" width="0.625" style="144" customWidth="1"/>
    <col min="2844" max="2848" width="0.75" style="144" customWidth="1"/>
    <col min="2849" max="2884" width="0.5" style="144" customWidth="1"/>
    <col min="2885" max="2892" width="0.375" style="144" customWidth="1"/>
    <col min="2893" max="2920" width="0.5" style="144" customWidth="1"/>
    <col min="2921" max="2941" width="0.375" style="144" customWidth="1"/>
    <col min="2942" max="2976" width="0.5" style="144" customWidth="1"/>
    <col min="2977" max="2977" width="1.125" style="144" customWidth="1"/>
    <col min="2978" max="2988" width="0.875" style="144" customWidth="1"/>
    <col min="2989" max="2989" width="1.25" style="144" customWidth="1"/>
    <col min="2990" max="2999" width="0.875" style="144" customWidth="1"/>
    <col min="3000" max="3004" width="2.125" style="144"/>
    <col min="3005" max="3005" width="2.25" style="144" customWidth="1"/>
    <col min="3006" max="3072" width="2.125" style="144"/>
    <col min="3073" max="3073" width="1.75" style="144" customWidth="1"/>
    <col min="3074" max="3074" width="0.25" style="144" customWidth="1"/>
    <col min="3075" max="3078" width="0.75" style="144" customWidth="1"/>
    <col min="3079" max="3082" width="0.5" style="144" customWidth="1"/>
    <col min="3083" max="3090" width="0.625" style="144" customWidth="1"/>
    <col min="3091" max="3091" width="0.75" style="144" customWidth="1"/>
    <col min="3092" max="3092" width="0.875" style="144" customWidth="1"/>
    <col min="3093" max="3093" width="0.5" style="144" customWidth="1"/>
    <col min="3094" max="3099" width="0.625" style="144" customWidth="1"/>
    <col min="3100" max="3104" width="0.75" style="144" customWidth="1"/>
    <col min="3105" max="3140" width="0.5" style="144" customWidth="1"/>
    <col min="3141" max="3148" width="0.375" style="144" customWidth="1"/>
    <col min="3149" max="3176" width="0.5" style="144" customWidth="1"/>
    <col min="3177" max="3197" width="0.375" style="144" customWidth="1"/>
    <col min="3198" max="3232" width="0.5" style="144" customWidth="1"/>
    <col min="3233" max="3233" width="1.125" style="144" customWidth="1"/>
    <col min="3234" max="3244" width="0.875" style="144" customWidth="1"/>
    <col min="3245" max="3245" width="1.25" style="144" customWidth="1"/>
    <col min="3246" max="3255" width="0.875" style="144" customWidth="1"/>
    <col min="3256" max="3260" width="2.125" style="144"/>
    <col min="3261" max="3261" width="2.25" style="144" customWidth="1"/>
    <col min="3262" max="3328" width="2.125" style="144"/>
    <col min="3329" max="3329" width="1.75" style="144" customWidth="1"/>
    <col min="3330" max="3330" width="0.25" style="144" customWidth="1"/>
    <col min="3331" max="3334" width="0.75" style="144" customWidth="1"/>
    <col min="3335" max="3338" width="0.5" style="144" customWidth="1"/>
    <col min="3339" max="3346" width="0.625" style="144" customWidth="1"/>
    <col min="3347" max="3347" width="0.75" style="144" customWidth="1"/>
    <col min="3348" max="3348" width="0.875" style="144" customWidth="1"/>
    <col min="3349" max="3349" width="0.5" style="144" customWidth="1"/>
    <col min="3350" max="3355" width="0.625" style="144" customWidth="1"/>
    <col min="3356" max="3360" width="0.75" style="144" customWidth="1"/>
    <col min="3361" max="3396" width="0.5" style="144" customWidth="1"/>
    <col min="3397" max="3404" width="0.375" style="144" customWidth="1"/>
    <col min="3405" max="3432" width="0.5" style="144" customWidth="1"/>
    <col min="3433" max="3453" width="0.375" style="144" customWidth="1"/>
    <col min="3454" max="3488" width="0.5" style="144" customWidth="1"/>
    <col min="3489" max="3489" width="1.125" style="144" customWidth="1"/>
    <col min="3490" max="3500" width="0.875" style="144" customWidth="1"/>
    <col min="3501" max="3501" width="1.25" style="144" customWidth="1"/>
    <col min="3502" max="3511" width="0.875" style="144" customWidth="1"/>
    <col min="3512" max="3516" width="2.125" style="144"/>
    <col min="3517" max="3517" width="2.25" style="144" customWidth="1"/>
    <col min="3518" max="3584" width="2.125" style="144"/>
    <col min="3585" max="3585" width="1.75" style="144" customWidth="1"/>
    <col min="3586" max="3586" width="0.25" style="144" customWidth="1"/>
    <col min="3587" max="3590" width="0.75" style="144" customWidth="1"/>
    <col min="3591" max="3594" width="0.5" style="144" customWidth="1"/>
    <col min="3595" max="3602" width="0.625" style="144" customWidth="1"/>
    <col min="3603" max="3603" width="0.75" style="144" customWidth="1"/>
    <col min="3604" max="3604" width="0.875" style="144" customWidth="1"/>
    <col min="3605" max="3605" width="0.5" style="144" customWidth="1"/>
    <col min="3606" max="3611" width="0.625" style="144" customWidth="1"/>
    <col min="3612" max="3616" width="0.75" style="144" customWidth="1"/>
    <col min="3617" max="3652" width="0.5" style="144" customWidth="1"/>
    <col min="3653" max="3660" width="0.375" style="144" customWidth="1"/>
    <col min="3661" max="3688" width="0.5" style="144" customWidth="1"/>
    <col min="3689" max="3709" width="0.375" style="144" customWidth="1"/>
    <col min="3710" max="3744" width="0.5" style="144" customWidth="1"/>
    <col min="3745" max="3745" width="1.125" style="144" customWidth="1"/>
    <col min="3746" max="3756" width="0.875" style="144" customWidth="1"/>
    <col min="3757" max="3757" width="1.25" style="144" customWidth="1"/>
    <col min="3758" max="3767" width="0.875" style="144" customWidth="1"/>
    <col min="3768" max="3772" width="2.125" style="144"/>
    <col min="3773" max="3773" width="2.25" style="144" customWidth="1"/>
    <col min="3774" max="3840" width="2.125" style="144"/>
    <col min="3841" max="3841" width="1.75" style="144" customWidth="1"/>
    <col min="3842" max="3842" width="0.25" style="144" customWidth="1"/>
    <col min="3843" max="3846" width="0.75" style="144" customWidth="1"/>
    <col min="3847" max="3850" width="0.5" style="144" customWidth="1"/>
    <col min="3851" max="3858" width="0.625" style="144" customWidth="1"/>
    <col min="3859" max="3859" width="0.75" style="144" customWidth="1"/>
    <col min="3860" max="3860" width="0.875" style="144" customWidth="1"/>
    <col min="3861" max="3861" width="0.5" style="144" customWidth="1"/>
    <col min="3862" max="3867" width="0.625" style="144" customWidth="1"/>
    <col min="3868" max="3872" width="0.75" style="144" customWidth="1"/>
    <col min="3873" max="3908" width="0.5" style="144" customWidth="1"/>
    <col min="3909" max="3916" width="0.375" style="144" customWidth="1"/>
    <col min="3917" max="3944" width="0.5" style="144" customWidth="1"/>
    <col min="3945" max="3965" width="0.375" style="144" customWidth="1"/>
    <col min="3966" max="4000" width="0.5" style="144" customWidth="1"/>
    <col min="4001" max="4001" width="1.125" style="144" customWidth="1"/>
    <col min="4002" max="4012" width="0.875" style="144" customWidth="1"/>
    <col min="4013" max="4013" width="1.25" style="144" customWidth="1"/>
    <col min="4014" max="4023" width="0.875" style="144" customWidth="1"/>
    <col min="4024" max="4028" width="2.125" style="144"/>
    <col min="4029" max="4029" width="2.25" style="144" customWidth="1"/>
    <col min="4030" max="4096" width="2.125" style="144"/>
    <col min="4097" max="4097" width="1.75" style="144" customWidth="1"/>
    <col min="4098" max="4098" width="0.25" style="144" customWidth="1"/>
    <col min="4099" max="4102" width="0.75" style="144" customWidth="1"/>
    <col min="4103" max="4106" width="0.5" style="144" customWidth="1"/>
    <col min="4107" max="4114" width="0.625" style="144" customWidth="1"/>
    <col min="4115" max="4115" width="0.75" style="144" customWidth="1"/>
    <col min="4116" max="4116" width="0.875" style="144" customWidth="1"/>
    <col min="4117" max="4117" width="0.5" style="144" customWidth="1"/>
    <col min="4118" max="4123" width="0.625" style="144" customWidth="1"/>
    <col min="4124" max="4128" width="0.75" style="144" customWidth="1"/>
    <col min="4129" max="4164" width="0.5" style="144" customWidth="1"/>
    <col min="4165" max="4172" width="0.375" style="144" customWidth="1"/>
    <col min="4173" max="4200" width="0.5" style="144" customWidth="1"/>
    <col min="4201" max="4221" width="0.375" style="144" customWidth="1"/>
    <col min="4222" max="4256" width="0.5" style="144" customWidth="1"/>
    <col min="4257" max="4257" width="1.125" style="144" customWidth="1"/>
    <col min="4258" max="4268" width="0.875" style="144" customWidth="1"/>
    <col min="4269" max="4269" width="1.25" style="144" customWidth="1"/>
    <col min="4270" max="4279" width="0.875" style="144" customWidth="1"/>
    <col min="4280" max="4284" width="2.125" style="144"/>
    <col min="4285" max="4285" width="2.25" style="144" customWidth="1"/>
    <col min="4286" max="4352" width="2.125" style="144"/>
    <col min="4353" max="4353" width="1.75" style="144" customWidth="1"/>
    <col min="4354" max="4354" width="0.25" style="144" customWidth="1"/>
    <col min="4355" max="4358" width="0.75" style="144" customWidth="1"/>
    <col min="4359" max="4362" width="0.5" style="144" customWidth="1"/>
    <col min="4363" max="4370" width="0.625" style="144" customWidth="1"/>
    <col min="4371" max="4371" width="0.75" style="144" customWidth="1"/>
    <col min="4372" max="4372" width="0.875" style="144" customWidth="1"/>
    <col min="4373" max="4373" width="0.5" style="144" customWidth="1"/>
    <col min="4374" max="4379" width="0.625" style="144" customWidth="1"/>
    <col min="4380" max="4384" width="0.75" style="144" customWidth="1"/>
    <col min="4385" max="4420" width="0.5" style="144" customWidth="1"/>
    <col min="4421" max="4428" width="0.375" style="144" customWidth="1"/>
    <col min="4429" max="4456" width="0.5" style="144" customWidth="1"/>
    <col min="4457" max="4477" width="0.375" style="144" customWidth="1"/>
    <col min="4478" max="4512" width="0.5" style="144" customWidth="1"/>
    <col min="4513" max="4513" width="1.125" style="144" customWidth="1"/>
    <col min="4514" max="4524" width="0.875" style="144" customWidth="1"/>
    <col min="4525" max="4525" width="1.25" style="144" customWidth="1"/>
    <col min="4526" max="4535" width="0.875" style="144" customWidth="1"/>
    <col min="4536" max="4540" width="2.125" style="144"/>
    <col min="4541" max="4541" width="2.25" style="144" customWidth="1"/>
    <col min="4542" max="4608" width="2.125" style="144"/>
    <col min="4609" max="4609" width="1.75" style="144" customWidth="1"/>
    <col min="4610" max="4610" width="0.25" style="144" customWidth="1"/>
    <col min="4611" max="4614" width="0.75" style="144" customWidth="1"/>
    <col min="4615" max="4618" width="0.5" style="144" customWidth="1"/>
    <col min="4619" max="4626" width="0.625" style="144" customWidth="1"/>
    <col min="4627" max="4627" width="0.75" style="144" customWidth="1"/>
    <col min="4628" max="4628" width="0.875" style="144" customWidth="1"/>
    <col min="4629" max="4629" width="0.5" style="144" customWidth="1"/>
    <col min="4630" max="4635" width="0.625" style="144" customWidth="1"/>
    <col min="4636" max="4640" width="0.75" style="144" customWidth="1"/>
    <col min="4641" max="4676" width="0.5" style="144" customWidth="1"/>
    <col min="4677" max="4684" width="0.375" style="144" customWidth="1"/>
    <col min="4685" max="4712" width="0.5" style="144" customWidth="1"/>
    <col min="4713" max="4733" width="0.375" style="144" customWidth="1"/>
    <col min="4734" max="4768" width="0.5" style="144" customWidth="1"/>
    <col min="4769" max="4769" width="1.125" style="144" customWidth="1"/>
    <col min="4770" max="4780" width="0.875" style="144" customWidth="1"/>
    <col min="4781" max="4781" width="1.25" style="144" customWidth="1"/>
    <col min="4782" max="4791" width="0.875" style="144" customWidth="1"/>
    <col min="4792" max="4796" width="2.125" style="144"/>
    <col min="4797" max="4797" width="2.25" style="144" customWidth="1"/>
    <col min="4798" max="4864" width="2.125" style="144"/>
    <col min="4865" max="4865" width="1.75" style="144" customWidth="1"/>
    <col min="4866" max="4866" width="0.25" style="144" customWidth="1"/>
    <col min="4867" max="4870" width="0.75" style="144" customWidth="1"/>
    <col min="4871" max="4874" width="0.5" style="144" customWidth="1"/>
    <col min="4875" max="4882" width="0.625" style="144" customWidth="1"/>
    <col min="4883" max="4883" width="0.75" style="144" customWidth="1"/>
    <col min="4884" max="4884" width="0.875" style="144" customWidth="1"/>
    <col min="4885" max="4885" width="0.5" style="144" customWidth="1"/>
    <col min="4886" max="4891" width="0.625" style="144" customWidth="1"/>
    <col min="4892" max="4896" width="0.75" style="144" customWidth="1"/>
    <col min="4897" max="4932" width="0.5" style="144" customWidth="1"/>
    <col min="4933" max="4940" width="0.375" style="144" customWidth="1"/>
    <col min="4941" max="4968" width="0.5" style="144" customWidth="1"/>
    <col min="4969" max="4989" width="0.375" style="144" customWidth="1"/>
    <col min="4990" max="5024" width="0.5" style="144" customWidth="1"/>
    <col min="5025" max="5025" width="1.125" style="144" customWidth="1"/>
    <col min="5026" max="5036" width="0.875" style="144" customWidth="1"/>
    <col min="5037" max="5037" width="1.25" style="144" customWidth="1"/>
    <col min="5038" max="5047" width="0.875" style="144" customWidth="1"/>
    <col min="5048" max="5052" width="2.125" style="144"/>
    <col min="5053" max="5053" width="2.25" style="144" customWidth="1"/>
    <col min="5054" max="5120" width="2.125" style="144"/>
    <col min="5121" max="5121" width="1.75" style="144" customWidth="1"/>
    <col min="5122" max="5122" width="0.25" style="144" customWidth="1"/>
    <col min="5123" max="5126" width="0.75" style="144" customWidth="1"/>
    <col min="5127" max="5130" width="0.5" style="144" customWidth="1"/>
    <col min="5131" max="5138" width="0.625" style="144" customWidth="1"/>
    <col min="5139" max="5139" width="0.75" style="144" customWidth="1"/>
    <col min="5140" max="5140" width="0.875" style="144" customWidth="1"/>
    <col min="5141" max="5141" width="0.5" style="144" customWidth="1"/>
    <col min="5142" max="5147" width="0.625" style="144" customWidth="1"/>
    <col min="5148" max="5152" width="0.75" style="144" customWidth="1"/>
    <col min="5153" max="5188" width="0.5" style="144" customWidth="1"/>
    <col min="5189" max="5196" width="0.375" style="144" customWidth="1"/>
    <col min="5197" max="5224" width="0.5" style="144" customWidth="1"/>
    <col min="5225" max="5245" width="0.375" style="144" customWidth="1"/>
    <col min="5246" max="5280" width="0.5" style="144" customWidth="1"/>
    <col min="5281" max="5281" width="1.125" style="144" customWidth="1"/>
    <col min="5282" max="5292" width="0.875" style="144" customWidth="1"/>
    <col min="5293" max="5293" width="1.25" style="144" customWidth="1"/>
    <col min="5294" max="5303" width="0.875" style="144" customWidth="1"/>
    <col min="5304" max="5308" width="2.125" style="144"/>
    <col min="5309" max="5309" width="2.25" style="144" customWidth="1"/>
    <col min="5310" max="5376" width="2.125" style="144"/>
    <col min="5377" max="5377" width="1.75" style="144" customWidth="1"/>
    <col min="5378" max="5378" width="0.25" style="144" customWidth="1"/>
    <col min="5379" max="5382" width="0.75" style="144" customWidth="1"/>
    <col min="5383" max="5386" width="0.5" style="144" customWidth="1"/>
    <col min="5387" max="5394" width="0.625" style="144" customWidth="1"/>
    <col min="5395" max="5395" width="0.75" style="144" customWidth="1"/>
    <col min="5396" max="5396" width="0.875" style="144" customWidth="1"/>
    <col min="5397" max="5397" width="0.5" style="144" customWidth="1"/>
    <col min="5398" max="5403" width="0.625" style="144" customWidth="1"/>
    <col min="5404" max="5408" width="0.75" style="144" customWidth="1"/>
    <col min="5409" max="5444" width="0.5" style="144" customWidth="1"/>
    <col min="5445" max="5452" width="0.375" style="144" customWidth="1"/>
    <col min="5453" max="5480" width="0.5" style="144" customWidth="1"/>
    <col min="5481" max="5501" width="0.375" style="144" customWidth="1"/>
    <col min="5502" max="5536" width="0.5" style="144" customWidth="1"/>
    <col min="5537" max="5537" width="1.125" style="144" customWidth="1"/>
    <col min="5538" max="5548" width="0.875" style="144" customWidth="1"/>
    <col min="5549" max="5549" width="1.25" style="144" customWidth="1"/>
    <col min="5550" max="5559" width="0.875" style="144" customWidth="1"/>
    <col min="5560" max="5564" width="2.125" style="144"/>
    <col min="5565" max="5565" width="2.25" style="144" customWidth="1"/>
    <col min="5566" max="5632" width="2.125" style="144"/>
    <col min="5633" max="5633" width="1.75" style="144" customWidth="1"/>
    <col min="5634" max="5634" width="0.25" style="144" customWidth="1"/>
    <col min="5635" max="5638" width="0.75" style="144" customWidth="1"/>
    <col min="5639" max="5642" width="0.5" style="144" customWidth="1"/>
    <col min="5643" max="5650" width="0.625" style="144" customWidth="1"/>
    <col min="5651" max="5651" width="0.75" style="144" customWidth="1"/>
    <col min="5652" max="5652" width="0.875" style="144" customWidth="1"/>
    <col min="5653" max="5653" width="0.5" style="144" customWidth="1"/>
    <col min="5654" max="5659" width="0.625" style="144" customWidth="1"/>
    <col min="5660" max="5664" width="0.75" style="144" customWidth="1"/>
    <col min="5665" max="5700" width="0.5" style="144" customWidth="1"/>
    <col min="5701" max="5708" width="0.375" style="144" customWidth="1"/>
    <col min="5709" max="5736" width="0.5" style="144" customWidth="1"/>
    <col min="5737" max="5757" width="0.375" style="144" customWidth="1"/>
    <col min="5758" max="5792" width="0.5" style="144" customWidth="1"/>
    <col min="5793" max="5793" width="1.125" style="144" customWidth="1"/>
    <col min="5794" max="5804" width="0.875" style="144" customWidth="1"/>
    <col min="5805" max="5805" width="1.25" style="144" customWidth="1"/>
    <col min="5806" max="5815" width="0.875" style="144" customWidth="1"/>
    <col min="5816" max="5820" width="2.125" style="144"/>
    <col min="5821" max="5821" width="2.25" style="144" customWidth="1"/>
    <col min="5822" max="5888" width="2.125" style="144"/>
    <col min="5889" max="5889" width="1.75" style="144" customWidth="1"/>
    <col min="5890" max="5890" width="0.25" style="144" customWidth="1"/>
    <col min="5891" max="5894" width="0.75" style="144" customWidth="1"/>
    <col min="5895" max="5898" width="0.5" style="144" customWidth="1"/>
    <col min="5899" max="5906" width="0.625" style="144" customWidth="1"/>
    <col min="5907" max="5907" width="0.75" style="144" customWidth="1"/>
    <col min="5908" max="5908" width="0.875" style="144" customWidth="1"/>
    <col min="5909" max="5909" width="0.5" style="144" customWidth="1"/>
    <col min="5910" max="5915" width="0.625" style="144" customWidth="1"/>
    <col min="5916" max="5920" width="0.75" style="144" customWidth="1"/>
    <col min="5921" max="5956" width="0.5" style="144" customWidth="1"/>
    <col min="5957" max="5964" width="0.375" style="144" customWidth="1"/>
    <col min="5965" max="5992" width="0.5" style="144" customWidth="1"/>
    <col min="5993" max="6013" width="0.375" style="144" customWidth="1"/>
    <col min="6014" max="6048" width="0.5" style="144" customWidth="1"/>
    <col min="6049" max="6049" width="1.125" style="144" customWidth="1"/>
    <col min="6050" max="6060" width="0.875" style="144" customWidth="1"/>
    <col min="6061" max="6061" width="1.25" style="144" customWidth="1"/>
    <col min="6062" max="6071" width="0.875" style="144" customWidth="1"/>
    <col min="6072" max="6076" width="2.125" style="144"/>
    <col min="6077" max="6077" width="2.25" style="144" customWidth="1"/>
    <col min="6078" max="6144" width="2.125" style="144"/>
    <col min="6145" max="6145" width="1.75" style="144" customWidth="1"/>
    <col min="6146" max="6146" width="0.25" style="144" customWidth="1"/>
    <col min="6147" max="6150" width="0.75" style="144" customWidth="1"/>
    <col min="6151" max="6154" width="0.5" style="144" customWidth="1"/>
    <col min="6155" max="6162" width="0.625" style="144" customWidth="1"/>
    <col min="6163" max="6163" width="0.75" style="144" customWidth="1"/>
    <col min="6164" max="6164" width="0.875" style="144" customWidth="1"/>
    <col min="6165" max="6165" width="0.5" style="144" customWidth="1"/>
    <col min="6166" max="6171" width="0.625" style="144" customWidth="1"/>
    <col min="6172" max="6176" width="0.75" style="144" customWidth="1"/>
    <col min="6177" max="6212" width="0.5" style="144" customWidth="1"/>
    <col min="6213" max="6220" width="0.375" style="144" customWidth="1"/>
    <col min="6221" max="6248" width="0.5" style="144" customWidth="1"/>
    <col min="6249" max="6269" width="0.375" style="144" customWidth="1"/>
    <col min="6270" max="6304" width="0.5" style="144" customWidth="1"/>
    <col min="6305" max="6305" width="1.125" style="144" customWidth="1"/>
    <col min="6306" max="6316" width="0.875" style="144" customWidth="1"/>
    <col min="6317" max="6317" width="1.25" style="144" customWidth="1"/>
    <col min="6318" max="6327" width="0.875" style="144" customWidth="1"/>
    <col min="6328" max="6332" width="2.125" style="144"/>
    <col min="6333" max="6333" width="2.25" style="144" customWidth="1"/>
    <col min="6334" max="6400" width="2.125" style="144"/>
    <col min="6401" max="6401" width="1.75" style="144" customWidth="1"/>
    <col min="6402" max="6402" width="0.25" style="144" customWidth="1"/>
    <col min="6403" max="6406" width="0.75" style="144" customWidth="1"/>
    <col min="6407" max="6410" width="0.5" style="144" customWidth="1"/>
    <col min="6411" max="6418" width="0.625" style="144" customWidth="1"/>
    <col min="6419" max="6419" width="0.75" style="144" customWidth="1"/>
    <col min="6420" max="6420" width="0.875" style="144" customWidth="1"/>
    <col min="6421" max="6421" width="0.5" style="144" customWidth="1"/>
    <col min="6422" max="6427" width="0.625" style="144" customWidth="1"/>
    <col min="6428" max="6432" width="0.75" style="144" customWidth="1"/>
    <col min="6433" max="6468" width="0.5" style="144" customWidth="1"/>
    <col min="6469" max="6476" width="0.375" style="144" customWidth="1"/>
    <col min="6477" max="6504" width="0.5" style="144" customWidth="1"/>
    <col min="6505" max="6525" width="0.375" style="144" customWidth="1"/>
    <col min="6526" max="6560" width="0.5" style="144" customWidth="1"/>
    <col min="6561" max="6561" width="1.125" style="144" customWidth="1"/>
    <col min="6562" max="6572" width="0.875" style="144" customWidth="1"/>
    <col min="6573" max="6573" width="1.25" style="144" customWidth="1"/>
    <col min="6574" max="6583" width="0.875" style="144" customWidth="1"/>
    <col min="6584" max="6588" width="2.125" style="144"/>
    <col min="6589" max="6589" width="2.25" style="144" customWidth="1"/>
    <col min="6590" max="6656" width="2.125" style="144"/>
    <col min="6657" max="6657" width="1.75" style="144" customWidth="1"/>
    <col min="6658" max="6658" width="0.25" style="144" customWidth="1"/>
    <col min="6659" max="6662" width="0.75" style="144" customWidth="1"/>
    <col min="6663" max="6666" width="0.5" style="144" customWidth="1"/>
    <col min="6667" max="6674" width="0.625" style="144" customWidth="1"/>
    <col min="6675" max="6675" width="0.75" style="144" customWidth="1"/>
    <col min="6676" max="6676" width="0.875" style="144" customWidth="1"/>
    <col min="6677" max="6677" width="0.5" style="144" customWidth="1"/>
    <col min="6678" max="6683" width="0.625" style="144" customWidth="1"/>
    <col min="6684" max="6688" width="0.75" style="144" customWidth="1"/>
    <col min="6689" max="6724" width="0.5" style="144" customWidth="1"/>
    <col min="6725" max="6732" width="0.375" style="144" customWidth="1"/>
    <col min="6733" max="6760" width="0.5" style="144" customWidth="1"/>
    <col min="6761" max="6781" width="0.375" style="144" customWidth="1"/>
    <col min="6782" max="6816" width="0.5" style="144" customWidth="1"/>
    <col min="6817" max="6817" width="1.125" style="144" customWidth="1"/>
    <col min="6818" max="6828" width="0.875" style="144" customWidth="1"/>
    <col min="6829" max="6829" width="1.25" style="144" customWidth="1"/>
    <col min="6830" max="6839" width="0.875" style="144" customWidth="1"/>
    <col min="6840" max="6844" width="2.125" style="144"/>
    <col min="6845" max="6845" width="2.25" style="144" customWidth="1"/>
    <col min="6846" max="6912" width="2.125" style="144"/>
    <col min="6913" max="6913" width="1.75" style="144" customWidth="1"/>
    <col min="6914" max="6914" width="0.25" style="144" customWidth="1"/>
    <col min="6915" max="6918" width="0.75" style="144" customWidth="1"/>
    <col min="6919" max="6922" width="0.5" style="144" customWidth="1"/>
    <col min="6923" max="6930" width="0.625" style="144" customWidth="1"/>
    <col min="6931" max="6931" width="0.75" style="144" customWidth="1"/>
    <col min="6932" max="6932" width="0.875" style="144" customWidth="1"/>
    <col min="6933" max="6933" width="0.5" style="144" customWidth="1"/>
    <col min="6934" max="6939" width="0.625" style="144" customWidth="1"/>
    <col min="6940" max="6944" width="0.75" style="144" customWidth="1"/>
    <col min="6945" max="6980" width="0.5" style="144" customWidth="1"/>
    <col min="6981" max="6988" width="0.375" style="144" customWidth="1"/>
    <col min="6989" max="7016" width="0.5" style="144" customWidth="1"/>
    <col min="7017" max="7037" width="0.375" style="144" customWidth="1"/>
    <col min="7038" max="7072" width="0.5" style="144" customWidth="1"/>
    <col min="7073" max="7073" width="1.125" style="144" customWidth="1"/>
    <col min="7074" max="7084" width="0.875" style="144" customWidth="1"/>
    <col min="7085" max="7085" width="1.25" style="144" customWidth="1"/>
    <col min="7086" max="7095" width="0.875" style="144" customWidth="1"/>
    <col min="7096" max="7100" width="2.125" style="144"/>
    <col min="7101" max="7101" width="2.25" style="144" customWidth="1"/>
    <col min="7102" max="7168" width="2.125" style="144"/>
    <col min="7169" max="7169" width="1.75" style="144" customWidth="1"/>
    <col min="7170" max="7170" width="0.25" style="144" customWidth="1"/>
    <col min="7171" max="7174" width="0.75" style="144" customWidth="1"/>
    <col min="7175" max="7178" width="0.5" style="144" customWidth="1"/>
    <col min="7179" max="7186" width="0.625" style="144" customWidth="1"/>
    <col min="7187" max="7187" width="0.75" style="144" customWidth="1"/>
    <col min="7188" max="7188" width="0.875" style="144" customWidth="1"/>
    <col min="7189" max="7189" width="0.5" style="144" customWidth="1"/>
    <col min="7190" max="7195" width="0.625" style="144" customWidth="1"/>
    <col min="7196" max="7200" width="0.75" style="144" customWidth="1"/>
    <col min="7201" max="7236" width="0.5" style="144" customWidth="1"/>
    <col min="7237" max="7244" width="0.375" style="144" customWidth="1"/>
    <col min="7245" max="7272" width="0.5" style="144" customWidth="1"/>
    <col min="7273" max="7293" width="0.375" style="144" customWidth="1"/>
    <col min="7294" max="7328" width="0.5" style="144" customWidth="1"/>
    <col min="7329" max="7329" width="1.125" style="144" customWidth="1"/>
    <col min="7330" max="7340" width="0.875" style="144" customWidth="1"/>
    <col min="7341" max="7341" width="1.25" style="144" customWidth="1"/>
    <col min="7342" max="7351" width="0.875" style="144" customWidth="1"/>
    <col min="7352" max="7356" width="2.125" style="144"/>
    <col min="7357" max="7357" width="2.25" style="144" customWidth="1"/>
    <col min="7358" max="7424" width="2.125" style="144"/>
    <col min="7425" max="7425" width="1.75" style="144" customWidth="1"/>
    <col min="7426" max="7426" width="0.25" style="144" customWidth="1"/>
    <col min="7427" max="7430" width="0.75" style="144" customWidth="1"/>
    <col min="7431" max="7434" width="0.5" style="144" customWidth="1"/>
    <col min="7435" max="7442" width="0.625" style="144" customWidth="1"/>
    <col min="7443" max="7443" width="0.75" style="144" customWidth="1"/>
    <col min="7444" max="7444" width="0.875" style="144" customWidth="1"/>
    <col min="7445" max="7445" width="0.5" style="144" customWidth="1"/>
    <col min="7446" max="7451" width="0.625" style="144" customWidth="1"/>
    <col min="7452" max="7456" width="0.75" style="144" customWidth="1"/>
    <col min="7457" max="7492" width="0.5" style="144" customWidth="1"/>
    <col min="7493" max="7500" width="0.375" style="144" customWidth="1"/>
    <col min="7501" max="7528" width="0.5" style="144" customWidth="1"/>
    <col min="7529" max="7549" width="0.375" style="144" customWidth="1"/>
    <col min="7550" max="7584" width="0.5" style="144" customWidth="1"/>
    <col min="7585" max="7585" width="1.125" style="144" customWidth="1"/>
    <col min="7586" max="7596" width="0.875" style="144" customWidth="1"/>
    <col min="7597" max="7597" width="1.25" style="144" customWidth="1"/>
    <col min="7598" max="7607" width="0.875" style="144" customWidth="1"/>
    <col min="7608" max="7612" width="2.125" style="144"/>
    <col min="7613" max="7613" width="2.25" style="144" customWidth="1"/>
    <col min="7614" max="7680" width="2.125" style="144"/>
    <col min="7681" max="7681" width="1.75" style="144" customWidth="1"/>
    <col min="7682" max="7682" width="0.25" style="144" customWidth="1"/>
    <col min="7683" max="7686" width="0.75" style="144" customWidth="1"/>
    <col min="7687" max="7690" width="0.5" style="144" customWidth="1"/>
    <col min="7691" max="7698" width="0.625" style="144" customWidth="1"/>
    <col min="7699" max="7699" width="0.75" style="144" customWidth="1"/>
    <col min="7700" max="7700" width="0.875" style="144" customWidth="1"/>
    <col min="7701" max="7701" width="0.5" style="144" customWidth="1"/>
    <col min="7702" max="7707" width="0.625" style="144" customWidth="1"/>
    <col min="7708" max="7712" width="0.75" style="144" customWidth="1"/>
    <col min="7713" max="7748" width="0.5" style="144" customWidth="1"/>
    <col min="7749" max="7756" width="0.375" style="144" customWidth="1"/>
    <col min="7757" max="7784" width="0.5" style="144" customWidth="1"/>
    <col min="7785" max="7805" width="0.375" style="144" customWidth="1"/>
    <col min="7806" max="7840" width="0.5" style="144" customWidth="1"/>
    <col min="7841" max="7841" width="1.125" style="144" customWidth="1"/>
    <col min="7842" max="7852" width="0.875" style="144" customWidth="1"/>
    <col min="7853" max="7853" width="1.25" style="144" customWidth="1"/>
    <col min="7854" max="7863" width="0.875" style="144" customWidth="1"/>
    <col min="7864" max="7868" width="2.125" style="144"/>
    <col min="7869" max="7869" width="2.25" style="144" customWidth="1"/>
    <col min="7870" max="7936" width="2.125" style="144"/>
    <col min="7937" max="7937" width="1.75" style="144" customWidth="1"/>
    <col min="7938" max="7938" width="0.25" style="144" customWidth="1"/>
    <col min="7939" max="7942" width="0.75" style="144" customWidth="1"/>
    <col min="7943" max="7946" width="0.5" style="144" customWidth="1"/>
    <col min="7947" max="7954" width="0.625" style="144" customWidth="1"/>
    <col min="7955" max="7955" width="0.75" style="144" customWidth="1"/>
    <col min="7956" max="7956" width="0.875" style="144" customWidth="1"/>
    <col min="7957" max="7957" width="0.5" style="144" customWidth="1"/>
    <col min="7958" max="7963" width="0.625" style="144" customWidth="1"/>
    <col min="7964" max="7968" width="0.75" style="144" customWidth="1"/>
    <col min="7969" max="8004" width="0.5" style="144" customWidth="1"/>
    <col min="8005" max="8012" width="0.375" style="144" customWidth="1"/>
    <col min="8013" max="8040" width="0.5" style="144" customWidth="1"/>
    <col min="8041" max="8061" width="0.375" style="144" customWidth="1"/>
    <col min="8062" max="8096" width="0.5" style="144" customWidth="1"/>
    <col min="8097" max="8097" width="1.125" style="144" customWidth="1"/>
    <col min="8098" max="8108" width="0.875" style="144" customWidth="1"/>
    <col min="8109" max="8109" width="1.25" style="144" customWidth="1"/>
    <col min="8110" max="8119" width="0.875" style="144" customWidth="1"/>
    <col min="8120" max="8124" width="2.125" style="144"/>
    <col min="8125" max="8125" width="2.25" style="144" customWidth="1"/>
    <col min="8126" max="8192" width="2.125" style="144"/>
    <col min="8193" max="8193" width="1.75" style="144" customWidth="1"/>
    <col min="8194" max="8194" width="0.25" style="144" customWidth="1"/>
    <col min="8195" max="8198" width="0.75" style="144" customWidth="1"/>
    <col min="8199" max="8202" width="0.5" style="144" customWidth="1"/>
    <col min="8203" max="8210" width="0.625" style="144" customWidth="1"/>
    <col min="8211" max="8211" width="0.75" style="144" customWidth="1"/>
    <col min="8212" max="8212" width="0.875" style="144" customWidth="1"/>
    <col min="8213" max="8213" width="0.5" style="144" customWidth="1"/>
    <col min="8214" max="8219" width="0.625" style="144" customWidth="1"/>
    <col min="8220" max="8224" width="0.75" style="144" customWidth="1"/>
    <col min="8225" max="8260" width="0.5" style="144" customWidth="1"/>
    <col min="8261" max="8268" width="0.375" style="144" customWidth="1"/>
    <col min="8269" max="8296" width="0.5" style="144" customWidth="1"/>
    <col min="8297" max="8317" width="0.375" style="144" customWidth="1"/>
    <col min="8318" max="8352" width="0.5" style="144" customWidth="1"/>
    <col min="8353" max="8353" width="1.125" style="144" customWidth="1"/>
    <col min="8354" max="8364" width="0.875" style="144" customWidth="1"/>
    <col min="8365" max="8365" width="1.25" style="144" customWidth="1"/>
    <col min="8366" max="8375" width="0.875" style="144" customWidth="1"/>
    <col min="8376" max="8380" width="2.125" style="144"/>
    <col min="8381" max="8381" width="2.25" style="144" customWidth="1"/>
    <col min="8382" max="8448" width="2.125" style="144"/>
    <col min="8449" max="8449" width="1.75" style="144" customWidth="1"/>
    <col min="8450" max="8450" width="0.25" style="144" customWidth="1"/>
    <col min="8451" max="8454" width="0.75" style="144" customWidth="1"/>
    <col min="8455" max="8458" width="0.5" style="144" customWidth="1"/>
    <col min="8459" max="8466" width="0.625" style="144" customWidth="1"/>
    <col min="8467" max="8467" width="0.75" style="144" customWidth="1"/>
    <col min="8468" max="8468" width="0.875" style="144" customWidth="1"/>
    <col min="8469" max="8469" width="0.5" style="144" customWidth="1"/>
    <col min="8470" max="8475" width="0.625" style="144" customWidth="1"/>
    <col min="8476" max="8480" width="0.75" style="144" customWidth="1"/>
    <col min="8481" max="8516" width="0.5" style="144" customWidth="1"/>
    <col min="8517" max="8524" width="0.375" style="144" customWidth="1"/>
    <col min="8525" max="8552" width="0.5" style="144" customWidth="1"/>
    <col min="8553" max="8573" width="0.375" style="144" customWidth="1"/>
    <col min="8574" max="8608" width="0.5" style="144" customWidth="1"/>
    <col min="8609" max="8609" width="1.125" style="144" customWidth="1"/>
    <col min="8610" max="8620" width="0.875" style="144" customWidth="1"/>
    <col min="8621" max="8621" width="1.25" style="144" customWidth="1"/>
    <col min="8622" max="8631" width="0.875" style="144" customWidth="1"/>
    <col min="8632" max="8636" width="2.125" style="144"/>
    <col min="8637" max="8637" width="2.25" style="144" customWidth="1"/>
    <col min="8638" max="8704" width="2.125" style="144"/>
    <col min="8705" max="8705" width="1.75" style="144" customWidth="1"/>
    <col min="8706" max="8706" width="0.25" style="144" customWidth="1"/>
    <col min="8707" max="8710" width="0.75" style="144" customWidth="1"/>
    <col min="8711" max="8714" width="0.5" style="144" customWidth="1"/>
    <col min="8715" max="8722" width="0.625" style="144" customWidth="1"/>
    <col min="8723" max="8723" width="0.75" style="144" customWidth="1"/>
    <col min="8724" max="8724" width="0.875" style="144" customWidth="1"/>
    <col min="8725" max="8725" width="0.5" style="144" customWidth="1"/>
    <col min="8726" max="8731" width="0.625" style="144" customWidth="1"/>
    <col min="8732" max="8736" width="0.75" style="144" customWidth="1"/>
    <col min="8737" max="8772" width="0.5" style="144" customWidth="1"/>
    <col min="8773" max="8780" width="0.375" style="144" customWidth="1"/>
    <col min="8781" max="8808" width="0.5" style="144" customWidth="1"/>
    <col min="8809" max="8829" width="0.375" style="144" customWidth="1"/>
    <col min="8830" max="8864" width="0.5" style="144" customWidth="1"/>
    <col min="8865" max="8865" width="1.125" style="144" customWidth="1"/>
    <col min="8866" max="8876" width="0.875" style="144" customWidth="1"/>
    <col min="8877" max="8877" width="1.25" style="144" customWidth="1"/>
    <col min="8878" max="8887" width="0.875" style="144" customWidth="1"/>
    <col min="8888" max="8892" width="2.125" style="144"/>
    <col min="8893" max="8893" width="2.25" style="144" customWidth="1"/>
    <col min="8894" max="8960" width="2.125" style="144"/>
    <col min="8961" max="8961" width="1.75" style="144" customWidth="1"/>
    <col min="8962" max="8962" width="0.25" style="144" customWidth="1"/>
    <col min="8963" max="8966" width="0.75" style="144" customWidth="1"/>
    <col min="8967" max="8970" width="0.5" style="144" customWidth="1"/>
    <col min="8971" max="8978" width="0.625" style="144" customWidth="1"/>
    <col min="8979" max="8979" width="0.75" style="144" customWidth="1"/>
    <col min="8980" max="8980" width="0.875" style="144" customWidth="1"/>
    <col min="8981" max="8981" width="0.5" style="144" customWidth="1"/>
    <col min="8982" max="8987" width="0.625" style="144" customWidth="1"/>
    <col min="8988" max="8992" width="0.75" style="144" customWidth="1"/>
    <col min="8993" max="9028" width="0.5" style="144" customWidth="1"/>
    <col min="9029" max="9036" width="0.375" style="144" customWidth="1"/>
    <col min="9037" max="9064" width="0.5" style="144" customWidth="1"/>
    <col min="9065" max="9085" width="0.375" style="144" customWidth="1"/>
    <col min="9086" max="9120" width="0.5" style="144" customWidth="1"/>
    <col min="9121" max="9121" width="1.125" style="144" customWidth="1"/>
    <col min="9122" max="9132" width="0.875" style="144" customWidth="1"/>
    <col min="9133" max="9133" width="1.25" style="144" customWidth="1"/>
    <col min="9134" max="9143" width="0.875" style="144" customWidth="1"/>
    <col min="9144" max="9148" width="2.125" style="144"/>
    <col min="9149" max="9149" width="2.25" style="144" customWidth="1"/>
    <col min="9150" max="9216" width="2.125" style="144"/>
    <col min="9217" max="9217" width="1.75" style="144" customWidth="1"/>
    <col min="9218" max="9218" width="0.25" style="144" customWidth="1"/>
    <col min="9219" max="9222" width="0.75" style="144" customWidth="1"/>
    <col min="9223" max="9226" width="0.5" style="144" customWidth="1"/>
    <col min="9227" max="9234" width="0.625" style="144" customWidth="1"/>
    <col min="9235" max="9235" width="0.75" style="144" customWidth="1"/>
    <col min="9236" max="9236" width="0.875" style="144" customWidth="1"/>
    <col min="9237" max="9237" width="0.5" style="144" customWidth="1"/>
    <col min="9238" max="9243" width="0.625" style="144" customWidth="1"/>
    <col min="9244" max="9248" width="0.75" style="144" customWidth="1"/>
    <col min="9249" max="9284" width="0.5" style="144" customWidth="1"/>
    <col min="9285" max="9292" width="0.375" style="144" customWidth="1"/>
    <col min="9293" max="9320" width="0.5" style="144" customWidth="1"/>
    <col min="9321" max="9341" width="0.375" style="144" customWidth="1"/>
    <col min="9342" max="9376" width="0.5" style="144" customWidth="1"/>
    <col min="9377" max="9377" width="1.125" style="144" customWidth="1"/>
    <col min="9378" max="9388" width="0.875" style="144" customWidth="1"/>
    <col min="9389" max="9389" width="1.25" style="144" customWidth="1"/>
    <col min="9390" max="9399" width="0.875" style="144" customWidth="1"/>
    <col min="9400" max="9404" width="2.125" style="144"/>
    <col min="9405" max="9405" width="2.25" style="144" customWidth="1"/>
    <col min="9406" max="9472" width="2.125" style="144"/>
    <col min="9473" max="9473" width="1.75" style="144" customWidth="1"/>
    <col min="9474" max="9474" width="0.25" style="144" customWidth="1"/>
    <col min="9475" max="9478" width="0.75" style="144" customWidth="1"/>
    <col min="9479" max="9482" width="0.5" style="144" customWidth="1"/>
    <col min="9483" max="9490" width="0.625" style="144" customWidth="1"/>
    <col min="9491" max="9491" width="0.75" style="144" customWidth="1"/>
    <col min="9492" max="9492" width="0.875" style="144" customWidth="1"/>
    <col min="9493" max="9493" width="0.5" style="144" customWidth="1"/>
    <col min="9494" max="9499" width="0.625" style="144" customWidth="1"/>
    <col min="9500" max="9504" width="0.75" style="144" customWidth="1"/>
    <col min="9505" max="9540" width="0.5" style="144" customWidth="1"/>
    <col min="9541" max="9548" width="0.375" style="144" customWidth="1"/>
    <col min="9549" max="9576" width="0.5" style="144" customWidth="1"/>
    <col min="9577" max="9597" width="0.375" style="144" customWidth="1"/>
    <col min="9598" max="9632" width="0.5" style="144" customWidth="1"/>
    <col min="9633" max="9633" width="1.125" style="144" customWidth="1"/>
    <col min="9634" max="9644" width="0.875" style="144" customWidth="1"/>
    <col min="9645" max="9645" width="1.25" style="144" customWidth="1"/>
    <col min="9646" max="9655" width="0.875" style="144" customWidth="1"/>
    <col min="9656" max="9660" width="2.125" style="144"/>
    <col min="9661" max="9661" width="2.25" style="144" customWidth="1"/>
    <col min="9662" max="9728" width="2.125" style="144"/>
    <col min="9729" max="9729" width="1.75" style="144" customWidth="1"/>
    <col min="9730" max="9730" width="0.25" style="144" customWidth="1"/>
    <col min="9731" max="9734" width="0.75" style="144" customWidth="1"/>
    <col min="9735" max="9738" width="0.5" style="144" customWidth="1"/>
    <col min="9739" max="9746" width="0.625" style="144" customWidth="1"/>
    <col min="9747" max="9747" width="0.75" style="144" customWidth="1"/>
    <col min="9748" max="9748" width="0.875" style="144" customWidth="1"/>
    <col min="9749" max="9749" width="0.5" style="144" customWidth="1"/>
    <col min="9750" max="9755" width="0.625" style="144" customWidth="1"/>
    <col min="9756" max="9760" width="0.75" style="144" customWidth="1"/>
    <col min="9761" max="9796" width="0.5" style="144" customWidth="1"/>
    <col min="9797" max="9804" width="0.375" style="144" customWidth="1"/>
    <col min="9805" max="9832" width="0.5" style="144" customWidth="1"/>
    <col min="9833" max="9853" width="0.375" style="144" customWidth="1"/>
    <col min="9854" max="9888" width="0.5" style="144" customWidth="1"/>
    <col min="9889" max="9889" width="1.125" style="144" customWidth="1"/>
    <col min="9890" max="9900" width="0.875" style="144" customWidth="1"/>
    <col min="9901" max="9901" width="1.25" style="144" customWidth="1"/>
    <col min="9902" max="9911" width="0.875" style="144" customWidth="1"/>
    <col min="9912" max="9916" width="2.125" style="144"/>
    <col min="9917" max="9917" width="2.25" style="144" customWidth="1"/>
    <col min="9918" max="9984" width="2.125" style="144"/>
    <col min="9985" max="9985" width="1.75" style="144" customWidth="1"/>
    <col min="9986" max="9986" width="0.25" style="144" customWidth="1"/>
    <col min="9987" max="9990" width="0.75" style="144" customWidth="1"/>
    <col min="9991" max="9994" width="0.5" style="144" customWidth="1"/>
    <col min="9995" max="10002" width="0.625" style="144" customWidth="1"/>
    <col min="10003" max="10003" width="0.75" style="144" customWidth="1"/>
    <col min="10004" max="10004" width="0.875" style="144" customWidth="1"/>
    <col min="10005" max="10005" width="0.5" style="144" customWidth="1"/>
    <col min="10006" max="10011" width="0.625" style="144" customWidth="1"/>
    <col min="10012" max="10016" width="0.75" style="144" customWidth="1"/>
    <col min="10017" max="10052" width="0.5" style="144" customWidth="1"/>
    <col min="10053" max="10060" width="0.375" style="144" customWidth="1"/>
    <col min="10061" max="10088" width="0.5" style="144" customWidth="1"/>
    <col min="10089" max="10109" width="0.375" style="144" customWidth="1"/>
    <col min="10110" max="10144" width="0.5" style="144" customWidth="1"/>
    <col min="10145" max="10145" width="1.125" style="144" customWidth="1"/>
    <col min="10146" max="10156" width="0.875" style="144" customWidth="1"/>
    <col min="10157" max="10157" width="1.25" style="144" customWidth="1"/>
    <col min="10158" max="10167" width="0.875" style="144" customWidth="1"/>
    <col min="10168" max="10172" width="2.125" style="144"/>
    <col min="10173" max="10173" width="2.25" style="144" customWidth="1"/>
    <col min="10174" max="10240" width="2.125" style="144"/>
    <col min="10241" max="10241" width="1.75" style="144" customWidth="1"/>
    <col min="10242" max="10242" width="0.25" style="144" customWidth="1"/>
    <col min="10243" max="10246" width="0.75" style="144" customWidth="1"/>
    <col min="10247" max="10250" width="0.5" style="144" customWidth="1"/>
    <col min="10251" max="10258" width="0.625" style="144" customWidth="1"/>
    <col min="10259" max="10259" width="0.75" style="144" customWidth="1"/>
    <col min="10260" max="10260" width="0.875" style="144" customWidth="1"/>
    <col min="10261" max="10261" width="0.5" style="144" customWidth="1"/>
    <col min="10262" max="10267" width="0.625" style="144" customWidth="1"/>
    <col min="10268" max="10272" width="0.75" style="144" customWidth="1"/>
    <col min="10273" max="10308" width="0.5" style="144" customWidth="1"/>
    <col min="10309" max="10316" width="0.375" style="144" customWidth="1"/>
    <col min="10317" max="10344" width="0.5" style="144" customWidth="1"/>
    <col min="10345" max="10365" width="0.375" style="144" customWidth="1"/>
    <col min="10366" max="10400" width="0.5" style="144" customWidth="1"/>
    <col min="10401" max="10401" width="1.125" style="144" customWidth="1"/>
    <col min="10402" max="10412" width="0.875" style="144" customWidth="1"/>
    <col min="10413" max="10413" width="1.25" style="144" customWidth="1"/>
    <col min="10414" max="10423" width="0.875" style="144" customWidth="1"/>
    <col min="10424" max="10428" width="2.125" style="144"/>
    <col min="10429" max="10429" width="2.25" style="144" customWidth="1"/>
    <col min="10430" max="10496" width="2.125" style="144"/>
    <col min="10497" max="10497" width="1.75" style="144" customWidth="1"/>
    <col min="10498" max="10498" width="0.25" style="144" customWidth="1"/>
    <col min="10499" max="10502" width="0.75" style="144" customWidth="1"/>
    <col min="10503" max="10506" width="0.5" style="144" customWidth="1"/>
    <col min="10507" max="10514" width="0.625" style="144" customWidth="1"/>
    <col min="10515" max="10515" width="0.75" style="144" customWidth="1"/>
    <col min="10516" max="10516" width="0.875" style="144" customWidth="1"/>
    <col min="10517" max="10517" width="0.5" style="144" customWidth="1"/>
    <col min="10518" max="10523" width="0.625" style="144" customWidth="1"/>
    <col min="10524" max="10528" width="0.75" style="144" customWidth="1"/>
    <col min="10529" max="10564" width="0.5" style="144" customWidth="1"/>
    <col min="10565" max="10572" width="0.375" style="144" customWidth="1"/>
    <col min="10573" max="10600" width="0.5" style="144" customWidth="1"/>
    <col min="10601" max="10621" width="0.375" style="144" customWidth="1"/>
    <col min="10622" max="10656" width="0.5" style="144" customWidth="1"/>
    <col min="10657" max="10657" width="1.125" style="144" customWidth="1"/>
    <col min="10658" max="10668" width="0.875" style="144" customWidth="1"/>
    <col min="10669" max="10669" width="1.25" style="144" customWidth="1"/>
    <col min="10670" max="10679" width="0.875" style="144" customWidth="1"/>
    <col min="10680" max="10684" width="2.125" style="144"/>
    <col min="10685" max="10685" width="2.25" style="144" customWidth="1"/>
    <col min="10686" max="10752" width="2.125" style="144"/>
    <col min="10753" max="10753" width="1.75" style="144" customWidth="1"/>
    <col min="10754" max="10754" width="0.25" style="144" customWidth="1"/>
    <col min="10755" max="10758" width="0.75" style="144" customWidth="1"/>
    <col min="10759" max="10762" width="0.5" style="144" customWidth="1"/>
    <col min="10763" max="10770" width="0.625" style="144" customWidth="1"/>
    <col min="10771" max="10771" width="0.75" style="144" customWidth="1"/>
    <col min="10772" max="10772" width="0.875" style="144" customWidth="1"/>
    <col min="10773" max="10773" width="0.5" style="144" customWidth="1"/>
    <col min="10774" max="10779" width="0.625" style="144" customWidth="1"/>
    <col min="10780" max="10784" width="0.75" style="144" customWidth="1"/>
    <col min="10785" max="10820" width="0.5" style="144" customWidth="1"/>
    <col min="10821" max="10828" width="0.375" style="144" customWidth="1"/>
    <col min="10829" max="10856" width="0.5" style="144" customWidth="1"/>
    <col min="10857" max="10877" width="0.375" style="144" customWidth="1"/>
    <col min="10878" max="10912" width="0.5" style="144" customWidth="1"/>
    <col min="10913" max="10913" width="1.125" style="144" customWidth="1"/>
    <col min="10914" max="10924" width="0.875" style="144" customWidth="1"/>
    <col min="10925" max="10925" width="1.25" style="144" customWidth="1"/>
    <col min="10926" max="10935" width="0.875" style="144" customWidth="1"/>
    <col min="10936" max="10940" width="2.125" style="144"/>
    <col min="10941" max="10941" width="2.25" style="144" customWidth="1"/>
    <col min="10942" max="11008" width="2.125" style="144"/>
    <col min="11009" max="11009" width="1.75" style="144" customWidth="1"/>
    <col min="11010" max="11010" width="0.25" style="144" customWidth="1"/>
    <col min="11011" max="11014" width="0.75" style="144" customWidth="1"/>
    <col min="11015" max="11018" width="0.5" style="144" customWidth="1"/>
    <col min="11019" max="11026" width="0.625" style="144" customWidth="1"/>
    <col min="11027" max="11027" width="0.75" style="144" customWidth="1"/>
    <col min="11028" max="11028" width="0.875" style="144" customWidth="1"/>
    <col min="11029" max="11029" width="0.5" style="144" customWidth="1"/>
    <col min="11030" max="11035" width="0.625" style="144" customWidth="1"/>
    <col min="11036" max="11040" width="0.75" style="144" customWidth="1"/>
    <col min="11041" max="11076" width="0.5" style="144" customWidth="1"/>
    <col min="11077" max="11084" width="0.375" style="144" customWidth="1"/>
    <col min="11085" max="11112" width="0.5" style="144" customWidth="1"/>
    <col min="11113" max="11133" width="0.375" style="144" customWidth="1"/>
    <col min="11134" max="11168" width="0.5" style="144" customWidth="1"/>
    <col min="11169" max="11169" width="1.125" style="144" customWidth="1"/>
    <col min="11170" max="11180" width="0.875" style="144" customWidth="1"/>
    <col min="11181" max="11181" width="1.25" style="144" customWidth="1"/>
    <col min="11182" max="11191" width="0.875" style="144" customWidth="1"/>
    <col min="11192" max="11196" width="2.125" style="144"/>
    <col min="11197" max="11197" width="2.25" style="144" customWidth="1"/>
    <col min="11198" max="11264" width="2.125" style="144"/>
    <col min="11265" max="11265" width="1.75" style="144" customWidth="1"/>
    <col min="11266" max="11266" width="0.25" style="144" customWidth="1"/>
    <col min="11267" max="11270" width="0.75" style="144" customWidth="1"/>
    <col min="11271" max="11274" width="0.5" style="144" customWidth="1"/>
    <col min="11275" max="11282" width="0.625" style="144" customWidth="1"/>
    <col min="11283" max="11283" width="0.75" style="144" customWidth="1"/>
    <col min="11284" max="11284" width="0.875" style="144" customWidth="1"/>
    <col min="11285" max="11285" width="0.5" style="144" customWidth="1"/>
    <col min="11286" max="11291" width="0.625" style="144" customWidth="1"/>
    <col min="11292" max="11296" width="0.75" style="144" customWidth="1"/>
    <col min="11297" max="11332" width="0.5" style="144" customWidth="1"/>
    <col min="11333" max="11340" width="0.375" style="144" customWidth="1"/>
    <col min="11341" max="11368" width="0.5" style="144" customWidth="1"/>
    <col min="11369" max="11389" width="0.375" style="144" customWidth="1"/>
    <col min="11390" max="11424" width="0.5" style="144" customWidth="1"/>
    <col min="11425" max="11425" width="1.125" style="144" customWidth="1"/>
    <col min="11426" max="11436" width="0.875" style="144" customWidth="1"/>
    <col min="11437" max="11437" width="1.25" style="144" customWidth="1"/>
    <col min="11438" max="11447" width="0.875" style="144" customWidth="1"/>
    <col min="11448" max="11452" width="2.125" style="144"/>
    <col min="11453" max="11453" width="2.25" style="144" customWidth="1"/>
    <col min="11454" max="11520" width="2.125" style="144"/>
    <col min="11521" max="11521" width="1.75" style="144" customWidth="1"/>
    <col min="11522" max="11522" width="0.25" style="144" customWidth="1"/>
    <col min="11523" max="11526" width="0.75" style="144" customWidth="1"/>
    <col min="11527" max="11530" width="0.5" style="144" customWidth="1"/>
    <col min="11531" max="11538" width="0.625" style="144" customWidth="1"/>
    <col min="11539" max="11539" width="0.75" style="144" customWidth="1"/>
    <col min="11540" max="11540" width="0.875" style="144" customWidth="1"/>
    <col min="11541" max="11541" width="0.5" style="144" customWidth="1"/>
    <col min="11542" max="11547" width="0.625" style="144" customWidth="1"/>
    <col min="11548" max="11552" width="0.75" style="144" customWidth="1"/>
    <col min="11553" max="11588" width="0.5" style="144" customWidth="1"/>
    <col min="11589" max="11596" width="0.375" style="144" customWidth="1"/>
    <col min="11597" max="11624" width="0.5" style="144" customWidth="1"/>
    <col min="11625" max="11645" width="0.375" style="144" customWidth="1"/>
    <col min="11646" max="11680" width="0.5" style="144" customWidth="1"/>
    <col min="11681" max="11681" width="1.125" style="144" customWidth="1"/>
    <col min="11682" max="11692" width="0.875" style="144" customWidth="1"/>
    <col min="11693" max="11693" width="1.25" style="144" customWidth="1"/>
    <col min="11694" max="11703" width="0.875" style="144" customWidth="1"/>
    <col min="11704" max="11708" width="2.125" style="144"/>
    <col min="11709" max="11709" width="2.25" style="144" customWidth="1"/>
    <col min="11710" max="11776" width="2.125" style="144"/>
    <col min="11777" max="11777" width="1.75" style="144" customWidth="1"/>
    <col min="11778" max="11778" width="0.25" style="144" customWidth="1"/>
    <col min="11779" max="11782" width="0.75" style="144" customWidth="1"/>
    <col min="11783" max="11786" width="0.5" style="144" customWidth="1"/>
    <col min="11787" max="11794" width="0.625" style="144" customWidth="1"/>
    <col min="11795" max="11795" width="0.75" style="144" customWidth="1"/>
    <col min="11796" max="11796" width="0.875" style="144" customWidth="1"/>
    <col min="11797" max="11797" width="0.5" style="144" customWidth="1"/>
    <col min="11798" max="11803" width="0.625" style="144" customWidth="1"/>
    <col min="11804" max="11808" width="0.75" style="144" customWidth="1"/>
    <col min="11809" max="11844" width="0.5" style="144" customWidth="1"/>
    <col min="11845" max="11852" width="0.375" style="144" customWidth="1"/>
    <col min="11853" max="11880" width="0.5" style="144" customWidth="1"/>
    <col min="11881" max="11901" width="0.375" style="144" customWidth="1"/>
    <col min="11902" max="11936" width="0.5" style="144" customWidth="1"/>
    <col min="11937" max="11937" width="1.125" style="144" customWidth="1"/>
    <col min="11938" max="11948" width="0.875" style="144" customWidth="1"/>
    <col min="11949" max="11949" width="1.25" style="144" customWidth="1"/>
    <col min="11950" max="11959" width="0.875" style="144" customWidth="1"/>
    <col min="11960" max="11964" width="2.125" style="144"/>
    <col min="11965" max="11965" width="2.25" style="144" customWidth="1"/>
    <col min="11966" max="12032" width="2.125" style="144"/>
    <col min="12033" max="12033" width="1.75" style="144" customWidth="1"/>
    <col min="12034" max="12034" width="0.25" style="144" customWidth="1"/>
    <col min="12035" max="12038" width="0.75" style="144" customWidth="1"/>
    <col min="12039" max="12042" width="0.5" style="144" customWidth="1"/>
    <col min="12043" max="12050" width="0.625" style="144" customWidth="1"/>
    <col min="12051" max="12051" width="0.75" style="144" customWidth="1"/>
    <col min="12052" max="12052" width="0.875" style="144" customWidth="1"/>
    <col min="12053" max="12053" width="0.5" style="144" customWidth="1"/>
    <col min="12054" max="12059" width="0.625" style="144" customWidth="1"/>
    <col min="12060" max="12064" width="0.75" style="144" customWidth="1"/>
    <col min="12065" max="12100" width="0.5" style="144" customWidth="1"/>
    <col min="12101" max="12108" width="0.375" style="144" customWidth="1"/>
    <col min="12109" max="12136" width="0.5" style="144" customWidth="1"/>
    <col min="12137" max="12157" width="0.375" style="144" customWidth="1"/>
    <col min="12158" max="12192" width="0.5" style="144" customWidth="1"/>
    <col min="12193" max="12193" width="1.125" style="144" customWidth="1"/>
    <col min="12194" max="12204" width="0.875" style="144" customWidth="1"/>
    <col min="12205" max="12205" width="1.25" style="144" customWidth="1"/>
    <col min="12206" max="12215" width="0.875" style="144" customWidth="1"/>
    <col min="12216" max="12220" width="2.125" style="144"/>
    <col min="12221" max="12221" width="2.25" style="144" customWidth="1"/>
    <col min="12222" max="12288" width="2.125" style="144"/>
    <col min="12289" max="12289" width="1.75" style="144" customWidth="1"/>
    <col min="12290" max="12290" width="0.25" style="144" customWidth="1"/>
    <col min="12291" max="12294" width="0.75" style="144" customWidth="1"/>
    <col min="12295" max="12298" width="0.5" style="144" customWidth="1"/>
    <col min="12299" max="12306" width="0.625" style="144" customWidth="1"/>
    <col min="12307" max="12307" width="0.75" style="144" customWidth="1"/>
    <col min="12308" max="12308" width="0.875" style="144" customWidth="1"/>
    <col min="12309" max="12309" width="0.5" style="144" customWidth="1"/>
    <col min="12310" max="12315" width="0.625" style="144" customWidth="1"/>
    <col min="12316" max="12320" width="0.75" style="144" customWidth="1"/>
    <col min="12321" max="12356" width="0.5" style="144" customWidth="1"/>
    <col min="12357" max="12364" width="0.375" style="144" customWidth="1"/>
    <col min="12365" max="12392" width="0.5" style="144" customWidth="1"/>
    <col min="12393" max="12413" width="0.375" style="144" customWidth="1"/>
    <col min="12414" max="12448" width="0.5" style="144" customWidth="1"/>
    <col min="12449" max="12449" width="1.125" style="144" customWidth="1"/>
    <col min="12450" max="12460" width="0.875" style="144" customWidth="1"/>
    <col min="12461" max="12461" width="1.25" style="144" customWidth="1"/>
    <col min="12462" max="12471" width="0.875" style="144" customWidth="1"/>
    <col min="12472" max="12476" width="2.125" style="144"/>
    <col min="12477" max="12477" width="2.25" style="144" customWidth="1"/>
    <col min="12478" max="12544" width="2.125" style="144"/>
    <col min="12545" max="12545" width="1.75" style="144" customWidth="1"/>
    <col min="12546" max="12546" width="0.25" style="144" customWidth="1"/>
    <col min="12547" max="12550" width="0.75" style="144" customWidth="1"/>
    <col min="12551" max="12554" width="0.5" style="144" customWidth="1"/>
    <col min="12555" max="12562" width="0.625" style="144" customWidth="1"/>
    <col min="12563" max="12563" width="0.75" style="144" customWidth="1"/>
    <col min="12564" max="12564" width="0.875" style="144" customWidth="1"/>
    <col min="12565" max="12565" width="0.5" style="144" customWidth="1"/>
    <col min="12566" max="12571" width="0.625" style="144" customWidth="1"/>
    <col min="12572" max="12576" width="0.75" style="144" customWidth="1"/>
    <col min="12577" max="12612" width="0.5" style="144" customWidth="1"/>
    <col min="12613" max="12620" width="0.375" style="144" customWidth="1"/>
    <col min="12621" max="12648" width="0.5" style="144" customWidth="1"/>
    <col min="12649" max="12669" width="0.375" style="144" customWidth="1"/>
    <col min="12670" max="12704" width="0.5" style="144" customWidth="1"/>
    <col min="12705" max="12705" width="1.125" style="144" customWidth="1"/>
    <col min="12706" max="12716" width="0.875" style="144" customWidth="1"/>
    <col min="12717" max="12717" width="1.25" style="144" customWidth="1"/>
    <col min="12718" max="12727" width="0.875" style="144" customWidth="1"/>
    <col min="12728" max="12732" width="2.125" style="144"/>
    <col min="12733" max="12733" width="2.25" style="144" customWidth="1"/>
    <col min="12734" max="12800" width="2.125" style="144"/>
    <col min="12801" max="12801" width="1.75" style="144" customWidth="1"/>
    <col min="12802" max="12802" width="0.25" style="144" customWidth="1"/>
    <col min="12803" max="12806" width="0.75" style="144" customWidth="1"/>
    <col min="12807" max="12810" width="0.5" style="144" customWidth="1"/>
    <col min="12811" max="12818" width="0.625" style="144" customWidth="1"/>
    <col min="12819" max="12819" width="0.75" style="144" customWidth="1"/>
    <col min="12820" max="12820" width="0.875" style="144" customWidth="1"/>
    <col min="12821" max="12821" width="0.5" style="144" customWidth="1"/>
    <col min="12822" max="12827" width="0.625" style="144" customWidth="1"/>
    <col min="12828" max="12832" width="0.75" style="144" customWidth="1"/>
    <col min="12833" max="12868" width="0.5" style="144" customWidth="1"/>
    <col min="12869" max="12876" width="0.375" style="144" customWidth="1"/>
    <col min="12877" max="12904" width="0.5" style="144" customWidth="1"/>
    <col min="12905" max="12925" width="0.375" style="144" customWidth="1"/>
    <col min="12926" max="12960" width="0.5" style="144" customWidth="1"/>
    <col min="12961" max="12961" width="1.125" style="144" customWidth="1"/>
    <col min="12962" max="12972" width="0.875" style="144" customWidth="1"/>
    <col min="12973" max="12973" width="1.25" style="144" customWidth="1"/>
    <col min="12974" max="12983" width="0.875" style="144" customWidth="1"/>
    <col min="12984" max="12988" width="2.125" style="144"/>
    <col min="12989" max="12989" width="2.25" style="144" customWidth="1"/>
    <col min="12990" max="13056" width="2.125" style="144"/>
    <col min="13057" max="13057" width="1.75" style="144" customWidth="1"/>
    <col min="13058" max="13058" width="0.25" style="144" customWidth="1"/>
    <col min="13059" max="13062" width="0.75" style="144" customWidth="1"/>
    <col min="13063" max="13066" width="0.5" style="144" customWidth="1"/>
    <col min="13067" max="13074" width="0.625" style="144" customWidth="1"/>
    <col min="13075" max="13075" width="0.75" style="144" customWidth="1"/>
    <col min="13076" max="13076" width="0.875" style="144" customWidth="1"/>
    <col min="13077" max="13077" width="0.5" style="144" customWidth="1"/>
    <col min="13078" max="13083" width="0.625" style="144" customWidth="1"/>
    <col min="13084" max="13088" width="0.75" style="144" customWidth="1"/>
    <col min="13089" max="13124" width="0.5" style="144" customWidth="1"/>
    <col min="13125" max="13132" width="0.375" style="144" customWidth="1"/>
    <col min="13133" max="13160" width="0.5" style="144" customWidth="1"/>
    <col min="13161" max="13181" width="0.375" style="144" customWidth="1"/>
    <col min="13182" max="13216" width="0.5" style="144" customWidth="1"/>
    <col min="13217" max="13217" width="1.125" style="144" customWidth="1"/>
    <col min="13218" max="13228" width="0.875" style="144" customWidth="1"/>
    <col min="13229" max="13229" width="1.25" style="144" customWidth="1"/>
    <col min="13230" max="13239" width="0.875" style="144" customWidth="1"/>
    <col min="13240" max="13244" width="2.125" style="144"/>
    <col min="13245" max="13245" width="2.25" style="144" customWidth="1"/>
    <col min="13246" max="13312" width="2.125" style="144"/>
    <col min="13313" max="13313" width="1.75" style="144" customWidth="1"/>
    <col min="13314" max="13314" width="0.25" style="144" customWidth="1"/>
    <col min="13315" max="13318" width="0.75" style="144" customWidth="1"/>
    <col min="13319" max="13322" width="0.5" style="144" customWidth="1"/>
    <col min="13323" max="13330" width="0.625" style="144" customWidth="1"/>
    <col min="13331" max="13331" width="0.75" style="144" customWidth="1"/>
    <col min="13332" max="13332" width="0.875" style="144" customWidth="1"/>
    <col min="13333" max="13333" width="0.5" style="144" customWidth="1"/>
    <col min="13334" max="13339" width="0.625" style="144" customWidth="1"/>
    <col min="13340" max="13344" width="0.75" style="144" customWidth="1"/>
    <col min="13345" max="13380" width="0.5" style="144" customWidth="1"/>
    <col min="13381" max="13388" width="0.375" style="144" customWidth="1"/>
    <col min="13389" max="13416" width="0.5" style="144" customWidth="1"/>
    <col min="13417" max="13437" width="0.375" style="144" customWidth="1"/>
    <col min="13438" max="13472" width="0.5" style="144" customWidth="1"/>
    <col min="13473" max="13473" width="1.125" style="144" customWidth="1"/>
    <col min="13474" max="13484" width="0.875" style="144" customWidth="1"/>
    <col min="13485" max="13485" width="1.25" style="144" customWidth="1"/>
    <col min="13486" max="13495" width="0.875" style="144" customWidth="1"/>
    <col min="13496" max="13500" width="2.125" style="144"/>
    <col min="13501" max="13501" width="2.25" style="144" customWidth="1"/>
    <col min="13502" max="13568" width="2.125" style="144"/>
    <col min="13569" max="13569" width="1.75" style="144" customWidth="1"/>
    <col min="13570" max="13570" width="0.25" style="144" customWidth="1"/>
    <col min="13571" max="13574" width="0.75" style="144" customWidth="1"/>
    <col min="13575" max="13578" width="0.5" style="144" customWidth="1"/>
    <col min="13579" max="13586" width="0.625" style="144" customWidth="1"/>
    <col min="13587" max="13587" width="0.75" style="144" customWidth="1"/>
    <col min="13588" max="13588" width="0.875" style="144" customWidth="1"/>
    <col min="13589" max="13589" width="0.5" style="144" customWidth="1"/>
    <col min="13590" max="13595" width="0.625" style="144" customWidth="1"/>
    <col min="13596" max="13600" width="0.75" style="144" customWidth="1"/>
    <col min="13601" max="13636" width="0.5" style="144" customWidth="1"/>
    <col min="13637" max="13644" width="0.375" style="144" customWidth="1"/>
    <col min="13645" max="13672" width="0.5" style="144" customWidth="1"/>
    <col min="13673" max="13693" width="0.375" style="144" customWidth="1"/>
    <col min="13694" max="13728" width="0.5" style="144" customWidth="1"/>
    <col min="13729" max="13729" width="1.125" style="144" customWidth="1"/>
    <col min="13730" max="13740" width="0.875" style="144" customWidth="1"/>
    <col min="13741" max="13741" width="1.25" style="144" customWidth="1"/>
    <col min="13742" max="13751" width="0.875" style="144" customWidth="1"/>
    <col min="13752" max="13756" width="2.125" style="144"/>
    <col min="13757" max="13757" width="2.25" style="144" customWidth="1"/>
    <col min="13758" max="13824" width="2.125" style="144"/>
    <col min="13825" max="13825" width="1.75" style="144" customWidth="1"/>
    <col min="13826" max="13826" width="0.25" style="144" customWidth="1"/>
    <col min="13827" max="13830" width="0.75" style="144" customWidth="1"/>
    <col min="13831" max="13834" width="0.5" style="144" customWidth="1"/>
    <col min="13835" max="13842" width="0.625" style="144" customWidth="1"/>
    <col min="13843" max="13843" width="0.75" style="144" customWidth="1"/>
    <col min="13844" max="13844" width="0.875" style="144" customWidth="1"/>
    <col min="13845" max="13845" width="0.5" style="144" customWidth="1"/>
    <col min="13846" max="13851" width="0.625" style="144" customWidth="1"/>
    <col min="13852" max="13856" width="0.75" style="144" customWidth="1"/>
    <col min="13857" max="13892" width="0.5" style="144" customWidth="1"/>
    <col min="13893" max="13900" width="0.375" style="144" customWidth="1"/>
    <col min="13901" max="13928" width="0.5" style="144" customWidth="1"/>
    <col min="13929" max="13949" width="0.375" style="144" customWidth="1"/>
    <col min="13950" max="13984" width="0.5" style="144" customWidth="1"/>
    <col min="13985" max="13985" width="1.125" style="144" customWidth="1"/>
    <col min="13986" max="13996" width="0.875" style="144" customWidth="1"/>
    <col min="13997" max="13997" width="1.25" style="144" customWidth="1"/>
    <col min="13998" max="14007" width="0.875" style="144" customWidth="1"/>
    <col min="14008" max="14012" width="2.125" style="144"/>
    <col min="14013" max="14013" width="2.25" style="144" customWidth="1"/>
    <col min="14014" max="14080" width="2.125" style="144"/>
    <col min="14081" max="14081" width="1.75" style="144" customWidth="1"/>
    <col min="14082" max="14082" width="0.25" style="144" customWidth="1"/>
    <col min="14083" max="14086" width="0.75" style="144" customWidth="1"/>
    <col min="14087" max="14090" width="0.5" style="144" customWidth="1"/>
    <col min="14091" max="14098" width="0.625" style="144" customWidth="1"/>
    <col min="14099" max="14099" width="0.75" style="144" customWidth="1"/>
    <col min="14100" max="14100" width="0.875" style="144" customWidth="1"/>
    <col min="14101" max="14101" width="0.5" style="144" customWidth="1"/>
    <col min="14102" max="14107" width="0.625" style="144" customWidth="1"/>
    <col min="14108" max="14112" width="0.75" style="144" customWidth="1"/>
    <col min="14113" max="14148" width="0.5" style="144" customWidth="1"/>
    <col min="14149" max="14156" width="0.375" style="144" customWidth="1"/>
    <col min="14157" max="14184" width="0.5" style="144" customWidth="1"/>
    <col min="14185" max="14205" width="0.375" style="144" customWidth="1"/>
    <col min="14206" max="14240" width="0.5" style="144" customWidth="1"/>
    <col min="14241" max="14241" width="1.125" style="144" customWidth="1"/>
    <col min="14242" max="14252" width="0.875" style="144" customWidth="1"/>
    <col min="14253" max="14253" width="1.25" style="144" customWidth="1"/>
    <col min="14254" max="14263" width="0.875" style="144" customWidth="1"/>
    <col min="14264" max="14268" width="2.125" style="144"/>
    <col min="14269" max="14269" width="2.25" style="144" customWidth="1"/>
    <col min="14270" max="14336" width="2.125" style="144"/>
    <col min="14337" max="14337" width="1.75" style="144" customWidth="1"/>
    <col min="14338" max="14338" width="0.25" style="144" customWidth="1"/>
    <col min="14339" max="14342" width="0.75" style="144" customWidth="1"/>
    <col min="14343" max="14346" width="0.5" style="144" customWidth="1"/>
    <col min="14347" max="14354" width="0.625" style="144" customWidth="1"/>
    <col min="14355" max="14355" width="0.75" style="144" customWidth="1"/>
    <col min="14356" max="14356" width="0.875" style="144" customWidth="1"/>
    <col min="14357" max="14357" width="0.5" style="144" customWidth="1"/>
    <col min="14358" max="14363" width="0.625" style="144" customWidth="1"/>
    <col min="14364" max="14368" width="0.75" style="144" customWidth="1"/>
    <col min="14369" max="14404" width="0.5" style="144" customWidth="1"/>
    <col min="14405" max="14412" width="0.375" style="144" customWidth="1"/>
    <col min="14413" max="14440" width="0.5" style="144" customWidth="1"/>
    <col min="14441" max="14461" width="0.375" style="144" customWidth="1"/>
    <col min="14462" max="14496" width="0.5" style="144" customWidth="1"/>
    <col min="14497" max="14497" width="1.125" style="144" customWidth="1"/>
    <col min="14498" max="14508" width="0.875" style="144" customWidth="1"/>
    <col min="14509" max="14509" width="1.25" style="144" customWidth="1"/>
    <col min="14510" max="14519" width="0.875" style="144" customWidth="1"/>
    <col min="14520" max="14524" width="2.125" style="144"/>
    <col min="14525" max="14525" width="2.25" style="144" customWidth="1"/>
    <col min="14526" max="14592" width="2.125" style="144"/>
    <col min="14593" max="14593" width="1.75" style="144" customWidth="1"/>
    <col min="14594" max="14594" width="0.25" style="144" customWidth="1"/>
    <col min="14595" max="14598" width="0.75" style="144" customWidth="1"/>
    <col min="14599" max="14602" width="0.5" style="144" customWidth="1"/>
    <col min="14603" max="14610" width="0.625" style="144" customWidth="1"/>
    <col min="14611" max="14611" width="0.75" style="144" customWidth="1"/>
    <col min="14612" max="14612" width="0.875" style="144" customWidth="1"/>
    <col min="14613" max="14613" width="0.5" style="144" customWidth="1"/>
    <col min="14614" max="14619" width="0.625" style="144" customWidth="1"/>
    <col min="14620" max="14624" width="0.75" style="144" customWidth="1"/>
    <col min="14625" max="14660" width="0.5" style="144" customWidth="1"/>
    <col min="14661" max="14668" width="0.375" style="144" customWidth="1"/>
    <col min="14669" max="14696" width="0.5" style="144" customWidth="1"/>
    <col min="14697" max="14717" width="0.375" style="144" customWidth="1"/>
    <col min="14718" max="14752" width="0.5" style="144" customWidth="1"/>
    <col min="14753" max="14753" width="1.125" style="144" customWidth="1"/>
    <col min="14754" max="14764" width="0.875" style="144" customWidth="1"/>
    <col min="14765" max="14765" width="1.25" style="144" customWidth="1"/>
    <col min="14766" max="14775" width="0.875" style="144" customWidth="1"/>
    <col min="14776" max="14780" width="2.125" style="144"/>
    <col min="14781" max="14781" width="2.25" style="144" customWidth="1"/>
    <col min="14782" max="14848" width="2.125" style="144"/>
    <col min="14849" max="14849" width="1.75" style="144" customWidth="1"/>
    <col min="14850" max="14850" width="0.25" style="144" customWidth="1"/>
    <col min="14851" max="14854" width="0.75" style="144" customWidth="1"/>
    <col min="14855" max="14858" width="0.5" style="144" customWidth="1"/>
    <col min="14859" max="14866" width="0.625" style="144" customWidth="1"/>
    <col min="14867" max="14867" width="0.75" style="144" customWidth="1"/>
    <col min="14868" max="14868" width="0.875" style="144" customWidth="1"/>
    <col min="14869" max="14869" width="0.5" style="144" customWidth="1"/>
    <col min="14870" max="14875" width="0.625" style="144" customWidth="1"/>
    <col min="14876" max="14880" width="0.75" style="144" customWidth="1"/>
    <col min="14881" max="14916" width="0.5" style="144" customWidth="1"/>
    <col min="14917" max="14924" width="0.375" style="144" customWidth="1"/>
    <col min="14925" max="14952" width="0.5" style="144" customWidth="1"/>
    <col min="14953" max="14973" width="0.375" style="144" customWidth="1"/>
    <col min="14974" max="15008" width="0.5" style="144" customWidth="1"/>
    <col min="15009" max="15009" width="1.125" style="144" customWidth="1"/>
    <col min="15010" max="15020" width="0.875" style="144" customWidth="1"/>
    <col min="15021" max="15021" width="1.25" style="144" customWidth="1"/>
    <col min="15022" max="15031" width="0.875" style="144" customWidth="1"/>
    <col min="15032" max="15036" width="2.125" style="144"/>
    <col min="15037" max="15037" width="2.25" style="144" customWidth="1"/>
    <col min="15038" max="15104" width="2.125" style="144"/>
    <col min="15105" max="15105" width="1.75" style="144" customWidth="1"/>
    <col min="15106" max="15106" width="0.25" style="144" customWidth="1"/>
    <col min="15107" max="15110" width="0.75" style="144" customWidth="1"/>
    <col min="15111" max="15114" width="0.5" style="144" customWidth="1"/>
    <col min="15115" max="15122" width="0.625" style="144" customWidth="1"/>
    <col min="15123" max="15123" width="0.75" style="144" customWidth="1"/>
    <col min="15124" max="15124" width="0.875" style="144" customWidth="1"/>
    <col min="15125" max="15125" width="0.5" style="144" customWidth="1"/>
    <col min="15126" max="15131" width="0.625" style="144" customWidth="1"/>
    <col min="15132" max="15136" width="0.75" style="144" customWidth="1"/>
    <col min="15137" max="15172" width="0.5" style="144" customWidth="1"/>
    <col min="15173" max="15180" width="0.375" style="144" customWidth="1"/>
    <col min="15181" max="15208" width="0.5" style="144" customWidth="1"/>
    <col min="15209" max="15229" width="0.375" style="144" customWidth="1"/>
    <col min="15230" max="15264" width="0.5" style="144" customWidth="1"/>
    <col min="15265" max="15265" width="1.125" style="144" customWidth="1"/>
    <col min="15266" max="15276" width="0.875" style="144" customWidth="1"/>
    <col min="15277" max="15277" width="1.25" style="144" customWidth="1"/>
    <col min="15278" max="15287" width="0.875" style="144" customWidth="1"/>
    <col min="15288" max="15292" width="2.125" style="144"/>
    <col min="15293" max="15293" width="2.25" style="144" customWidth="1"/>
    <col min="15294" max="15360" width="2.125" style="144"/>
    <col min="15361" max="15361" width="1.75" style="144" customWidth="1"/>
    <col min="15362" max="15362" width="0.25" style="144" customWidth="1"/>
    <col min="15363" max="15366" width="0.75" style="144" customWidth="1"/>
    <col min="15367" max="15370" width="0.5" style="144" customWidth="1"/>
    <col min="15371" max="15378" width="0.625" style="144" customWidth="1"/>
    <col min="15379" max="15379" width="0.75" style="144" customWidth="1"/>
    <col min="15380" max="15380" width="0.875" style="144" customWidth="1"/>
    <col min="15381" max="15381" width="0.5" style="144" customWidth="1"/>
    <col min="15382" max="15387" width="0.625" style="144" customWidth="1"/>
    <col min="15388" max="15392" width="0.75" style="144" customWidth="1"/>
    <col min="15393" max="15428" width="0.5" style="144" customWidth="1"/>
    <col min="15429" max="15436" width="0.375" style="144" customWidth="1"/>
    <col min="15437" max="15464" width="0.5" style="144" customWidth="1"/>
    <col min="15465" max="15485" width="0.375" style="144" customWidth="1"/>
    <col min="15486" max="15520" width="0.5" style="144" customWidth="1"/>
    <col min="15521" max="15521" width="1.125" style="144" customWidth="1"/>
    <col min="15522" max="15532" width="0.875" style="144" customWidth="1"/>
    <col min="15533" max="15533" width="1.25" style="144" customWidth="1"/>
    <col min="15534" max="15543" width="0.875" style="144" customWidth="1"/>
    <col min="15544" max="15548" width="2.125" style="144"/>
    <col min="15549" max="15549" width="2.25" style="144" customWidth="1"/>
    <col min="15550" max="15616" width="2.125" style="144"/>
    <col min="15617" max="15617" width="1.75" style="144" customWidth="1"/>
    <col min="15618" max="15618" width="0.25" style="144" customWidth="1"/>
    <col min="15619" max="15622" width="0.75" style="144" customWidth="1"/>
    <col min="15623" max="15626" width="0.5" style="144" customWidth="1"/>
    <col min="15627" max="15634" width="0.625" style="144" customWidth="1"/>
    <col min="15635" max="15635" width="0.75" style="144" customWidth="1"/>
    <col min="15636" max="15636" width="0.875" style="144" customWidth="1"/>
    <col min="15637" max="15637" width="0.5" style="144" customWidth="1"/>
    <col min="15638" max="15643" width="0.625" style="144" customWidth="1"/>
    <col min="15644" max="15648" width="0.75" style="144" customWidth="1"/>
    <col min="15649" max="15684" width="0.5" style="144" customWidth="1"/>
    <col min="15685" max="15692" width="0.375" style="144" customWidth="1"/>
    <col min="15693" max="15720" width="0.5" style="144" customWidth="1"/>
    <col min="15721" max="15741" width="0.375" style="144" customWidth="1"/>
    <col min="15742" max="15776" width="0.5" style="144" customWidth="1"/>
    <col min="15777" max="15777" width="1.125" style="144" customWidth="1"/>
    <col min="15778" max="15788" width="0.875" style="144" customWidth="1"/>
    <col min="15789" max="15789" width="1.25" style="144" customWidth="1"/>
    <col min="15790" max="15799" width="0.875" style="144" customWidth="1"/>
    <col min="15800" max="15804" width="2.125" style="144"/>
    <col min="15805" max="15805" width="2.25" style="144" customWidth="1"/>
    <col min="15806" max="15872" width="2.125" style="144"/>
    <col min="15873" max="15873" width="1.75" style="144" customWidth="1"/>
    <col min="15874" max="15874" width="0.25" style="144" customWidth="1"/>
    <col min="15875" max="15878" width="0.75" style="144" customWidth="1"/>
    <col min="15879" max="15882" width="0.5" style="144" customWidth="1"/>
    <col min="15883" max="15890" width="0.625" style="144" customWidth="1"/>
    <col min="15891" max="15891" width="0.75" style="144" customWidth="1"/>
    <col min="15892" max="15892" width="0.875" style="144" customWidth="1"/>
    <col min="15893" max="15893" width="0.5" style="144" customWidth="1"/>
    <col min="15894" max="15899" width="0.625" style="144" customWidth="1"/>
    <col min="15900" max="15904" width="0.75" style="144" customWidth="1"/>
    <col min="15905" max="15940" width="0.5" style="144" customWidth="1"/>
    <col min="15941" max="15948" width="0.375" style="144" customWidth="1"/>
    <col min="15949" max="15976" width="0.5" style="144" customWidth="1"/>
    <col min="15977" max="15997" width="0.375" style="144" customWidth="1"/>
    <col min="15998" max="16032" width="0.5" style="144" customWidth="1"/>
    <col min="16033" max="16033" width="1.125" style="144" customWidth="1"/>
    <col min="16034" max="16044" width="0.875" style="144" customWidth="1"/>
    <col min="16045" max="16045" width="1.25" style="144" customWidth="1"/>
    <col min="16046" max="16055" width="0.875" style="144" customWidth="1"/>
    <col min="16056" max="16060" width="2.125" style="144"/>
    <col min="16061" max="16061" width="2.25" style="144" customWidth="1"/>
    <col min="16062" max="16128" width="2.125" style="144"/>
    <col min="16129" max="16129" width="1.75" style="144" customWidth="1"/>
    <col min="16130" max="16130" width="0.25" style="144" customWidth="1"/>
    <col min="16131" max="16134" width="0.75" style="144" customWidth="1"/>
    <col min="16135" max="16138" width="0.5" style="144" customWidth="1"/>
    <col min="16139" max="16146" width="0.625" style="144" customWidth="1"/>
    <col min="16147" max="16147" width="0.75" style="144" customWidth="1"/>
    <col min="16148" max="16148" width="0.875" style="144" customWidth="1"/>
    <col min="16149" max="16149" width="0.5" style="144" customWidth="1"/>
    <col min="16150" max="16155" width="0.625" style="144" customWidth="1"/>
    <col min="16156" max="16160" width="0.75" style="144" customWidth="1"/>
    <col min="16161" max="16196" width="0.5" style="144" customWidth="1"/>
    <col min="16197" max="16204" width="0.375" style="144" customWidth="1"/>
    <col min="16205" max="16232" width="0.5" style="144" customWidth="1"/>
    <col min="16233" max="16253" width="0.375" style="144" customWidth="1"/>
    <col min="16254" max="16288" width="0.5" style="144" customWidth="1"/>
    <col min="16289" max="16289" width="1.125" style="144" customWidth="1"/>
    <col min="16290" max="16300" width="0.875" style="144" customWidth="1"/>
    <col min="16301" max="16301" width="1.25" style="144" customWidth="1"/>
    <col min="16302" max="16311" width="0.875" style="144" customWidth="1"/>
    <col min="16312" max="16316" width="2.125" style="144"/>
    <col min="16317" max="16317" width="2.25" style="144" customWidth="1"/>
    <col min="16318" max="16384" width="2.125" style="144"/>
  </cols>
  <sheetData>
    <row r="1" spans="1:179" ht="9" customHeight="1">
      <c r="A1" s="901"/>
      <c r="B1" s="901"/>
      <c r="C1" s="883" t="s">
        <v>173</v>
      </c>
      <c r="D1" s="883"/>
      <c r="E1" s="883"/>
      <c r="F1" s="883"/>
      <c r="G1" s="883"/>
      <c r="H1" s="883"/>
      <c r="I1" s="883"/>
      <c r="J1" s="883"/>
      <c r="K1" s="883"/>
      <c r="L1" s="883"/>
      <c r="M1" s="883"/>
      <c r="N1" s="883"/>
      <c r="O1" s="883"/>
      <c r="P1" s="883"/>
      <c r="Q1" s="883"/>
      <c r="R1" s="883"/>
      <c r="S1" s="883"/>
      <c r="FH1" s="1464"/>
      <c r="FI1" s="1464"/>
      <c r="FJ1" s="1464"/>
      <c r="FK1" s="1464"/>
      <c r="FL1" s="1464"/>
      <c r="FM1" s="1464"/>
      <c r="FN1" s="1464"/>
      <c r="FO1" s="908" t="s">
        <v>174</v>
      </c>
      <c r="FP1" s="908"/>
    </row>
    <row r="2" spans="1:179" ht="2.25" customHeight="1">
      <c r="A2" s="901"/>
      <c r="B2" s="901"/>
      <c r="C2" s="883"/>
      <c r="D2" s="883"/>
      <c r="E2" s="883"/>
      <c r="F2" s="883"/>
      <c r="G2" s="883"/>
      <c r="H2" s="883"/>
      <c r="I2" s="883"/>
      <c r="J2" s="883"/>
      <c r="K2" s="883"/>
      <c r="L2" s="883"/>
      <c r="M2" s="883"/>
      <c r="N2" s="883"/>
      <c r="O2" s="883"/>
      <c r="P2" s="883"/>
      <c r="Q2" s="883"/>
      <c r="R2" s="883"/>
      <c r="S2" s="883"/>
    </row>
    <row r="3" spans="1:179" ht="6" customHeight="1">
      <c r="A3" s="901"/>
      <c r="B3" s="901"/>
      <c r="C3" s="1465" t="s">
        <v>175</v>
      </c>
      <c r="D3" s="1466"/>
      <c r="E3" s="1466"/>
      <c r="F3" s="1466"/>
      <c r="G3" s="1466"/>
      <c r="H3" s="1466"/>
      <c r="I3" s="1466"/>
      <c r="J3" s="1466"/>
      <c r="K3" s="1466"/>
      <c r="L3" s="1466"/>
      <c r="M3" s="1466"/>
      <c r="N3" s="1469" t="s">
        <v>176</v>
      </c>
      <c r="O3" s="1469"/>
      <c r="P3" s="1469"/>
      <c r="Q3" s="1469"/>
      <c r="R3" s="1470"/>
      <c r="S3" s="1470"/>
      <c r="T3" s="1470"/>
      <c r="U3" s="1470"/>
      <c r="V3" s="1470"/>
      <c r="W3" s="1470"/>
      <c r="X3" s="1472" t="s">
        <v>70</v>
      </c>
      <c r="Y3" s="1472"/>
      <c r="Z3" s="1472"/>
      <c r="AA3" s="1470"/>
      <c r="AB3" s="1470"/>
      <c r="AC3" s="1470"/>
      <c r="AD3" s="1470"/>
      <c r="AE3" s="1470"/>
      <c r="AF3" s="1470"/>
      <c r="AG3" s="1470"/>
      <c r="AH3" s="1470"/>
      <c r="AI3" s="1472"/>
      <c r="AJ3" s="1472"/>
      <c r="AK3" s="1472"/>
      <c r="AL3" s="1472"/>
      <c r="AM3" s="1472"/>
      <c r="AN3" s="1472"/>
      <c r="AO3" s="1472"/>
      <c r="AP3" s="1472"/>
      <c r="AQ3" s="1472"/>
      <c r="AR3" s="1472"/>
      <c r="AS3" s="1472"/>
      <c r="AT3" s="1472"/>
      <c r="AU3" s="1472"/>
      <c r="AV3" s="1472"/>
      <c r="AW3" s="1472"/>
      <c r="AX3" s="1472"/>
      <c r="AY3" s="1472"/>
      <c r="AZ3" s="1472"/>
      <c r="BA3" s="1472"/>
      <c r="BB3" s="1472"/>
      <c r="BC3" s="1472"/>
      <c r="BD3" s="1472"/>
      <c r="BE3" s="1472"/>
      <c r="BF3" s="1472"/>
      <c r="BG3" s="1472"/>
      <c r="BH3" s="1472"/>
      <c r="BI3" s="1472"/>
      <c r="BJ3" s="1472"/>
      <c r="BK3" s="1472"/>
      <c r="BL3" s="1472"/>
      <c r="BM3" s="1472"/>
      <c r="BN3" s="1472"/>
      <c r="BO3" s="1472"/>
      <c r="BP3" s="1472"/>
      <c r="BQ3" s="1472"/>
      <c r="BR3" s="1472"/>
      <c r="BS3" s="1472"/>
      <c r="BT3" s="1472"/>
      <c r="BU3" s="1472"/>
      <c r="BV3" s="1472"/>
      <c r="BW3" s="1472"/>
      <c r="BX3" s="1474"/>
      <c r="CP3" s="145"/>
      <c r="CQ3" s="145"/>
      <c r="CR3" s="1477" t="s">
        <v>177</v>
      </c>
      <c r="CS3" s="1477"/>
      <c r="CT3" s="1477"/>
      <c r="CU3" s="1477"/>
      <c r="CV3" s="1477"/>
      <c r="CW3" s="1477"/>
      <c r="CX3" s="1477"/>
      <c r="CY3" s="1477"/>
      <c r="CZ3" s="1477"/>
      <c r="DA3" s="1477"/>
      <c r="DB3" s="1477"/>
      <c r="DC3" s="1477"/>
      <c r="DD3" s="1477"/>
      <c r="DE3" s="1477"/>
      <c r="DF3" s="1477"/>
      <c r="DG3" s="1477"/>
      <c r="DH3" s="1477"/>
      <c r="DI3" s="1477"/>
      <c r="DJ3" s="1477"/>
      <c r="DK3" s="1477"/>
      <c r="DL3" s="1477"/>
      <c r="DM3" s="1477"/>
      <c r="DN3" s="1477"/>
      <c r="DO3" s="1477"/>
      <c r="DP3" s="1477"/>
      <c r="DQ3" s="1477"/>
      <c r="DR3" s="1477"/>
      <c r="DS3" s="1478" t="s">
        <v>178</v>
      </c>
      <c r="DT3" s="1478"/>
      <c r="DU3" s="1478"/>
      <c r="DV3" s="1478"/>
      <c r="DW3" s="1478"/>
      <c r="DX3" s="1478"/>
      <c r="DY3" s="1478"/>
      <c r="DZ3" s="1478"/>
      <c r="EA3" s="1478"/>
      <c r="EB3" s="1478"/>
      <c r="EC3" s="1478"/>
      <c r="ED3" s="1478"/>
      <c r="EE3" s="1478"/>
      <c r="EF3" s="1478"/>
      <c r="EG3" s="1478"/>
      <c r="EH3" s="1478"/>
      <c r="EI3" s="1478"/>
      <c r="EJ3" s="1478"/>
      <c r="EK3" s="1478"/>
      <c r="EL3" s="1478"/>
      <c r="EM3" s="1478"/>
      <c r="EN3" s="1478"/>
      <c r="EO3" s="1478"/>
      <c r="EP3" s="1478"/>
      <c r="EQ3" s="1478"/>
      <c r="ER3" s="1478"/>
      <c r="ES3" s="1478"/>
      <c r="ET3" s="1478"/>
      <c r="EU3" s="1478"/>
      <c r="EV3" s="1478"/>
      <c r="EW3" s="1478"/>
      <c r="EX3" s="1478"/>
      <c r="EY3" s="1478"/>
      <c r="EZ3" s="1478"/>
      <c r="FA3" s="1478"/>
      <c r="FB3" s="1478"/>
      <c r="FC3" s="1478"/>
      <c r="FD3" s="1478"/>
      <c r="FE3" s="1478"/>
      <c r="FF3" s="1478"/>
      <c r="FG3" s="1478"/>
      <c r="FH3" s="1478"/>
      <c r="FI3" s="1478"/>
      <c r="FJ3" s="1478"/>
      <c r="FK3" s="1478"/>
      <c r="FL3" s="1478"/>
      <c r="FM3" s="1478"/>
      <c r="FN3" s="1478"/>
      <c r="FO3" s="1478"/>
      <c r="FP3" s="1478"/>
      <c r="FQ3" s="1478"/>
      <c r="FR3" s="1478"/>
      <c r="FS3" s="1478"/>
      <c r="FT3" s="1478"/>
      <c r="FU3" s="1478"/>
      <c r="FV3" s="1478"/>
      <c r="FW3" s="1478"/>
    </row>
    <row r="4" spans="1:179" ht="6" customHeight="1">
      <c r="A4" s="901"/>
      <c r="B4" s="901"/>
      <c r="C4" s="1467"/>
      <c r="D4" s="1468"/>
      <c r="E4" s="1468"/>
      <c r="F4" s="1468"/>
      <c r="G4" s="1468"/>
      <c r="H4" s="1468"/>
      <c r="I4" s="1468"/>
      <c r="J4" s="1468"/>
      <c r="K4" s="1468"/>
      <c r="L4" s="1468"/>
      <c r="M4" s="1468"/>
      <c r="N4" s="1441"/>
      <c r="O4" s="1441"/>
      <c r="P4" s="1441"/>
      <c r="Q4" s="1441"/>
      <c r="R4" s="1471"/>
      <c r="S4" s="1471"/>
      <c r="T4" s="1471"/>
      <c r="U4" s="1471"/>
      <c r="V4" s="1471"/>
      <c r="W4" s="1471"/>
      <c r="X4" s="1473"/>
      <c r="Y4" s="1473"/>
      <c r="Z4" s="1473"/>
      <c r="AA4" s="1471"/>
      <c r="AB4" s="1471"/>
      <c r="AC4" s="1471"/>
      <c r="AD4" s="1471"/>
      <c r="AE4" s="1471"/>
      <c r="AF4" s="1471"/>
      <c r="AG4" s="1471"/>
      <c r="AH4" s="1471"/>
      <c r="AI4" s="1473"/>
      <c r="AJ4" s="1473"/>
      <c r="AK4" s="1473"/>
      <c r="AL4" s="1473"/>
      <c r="AM4" s="1473"/>
      <c r="AN4" s="1473"/>
      <c r="AO4" s="1473"/>
      <c r="AP4" s="1473"/>
      <c r="AQ4" s="1473"/>
      <c r="AR4" s="1473"/>
      <c r="AS4" s="1473"/>
      <c r="AT4" s="1473"/>
      <c r="AU4" s="1473"/>
      <c r="AV4" s="1473"/>
      <c r="AW4" s="1473"/>
      <c r="AX4" s="1473"/>
      <c r="AY4" s="1473"/>
      <c r="AZ4" s="1473"/>
      <c r="BA4" s="1473"/>
      <c r="BB4" s="1473"/>
      <c r="BC4" s="1473"/>
      <c r="BD4" s="1473"/>
      <c r="BE4" s="1473"/>
      <c r="BF4" s="1473"/>
      <c r="BG4" s="1473"/>
      <c r="BH4" s="1473"/>
      <c r="BI4" s="1473"/>
      <c r="BJ4" s="1473"/>
      <c r="BK4" s="1473"/>
      <c r="BL4" s="1473"/>
      <c r="BM4" s="1473"/>
      <c r="BN4" s="1473"/>
      <c r="BO4" s="1473"/>
      <c r="BP4" s="1473"/>
      <c r="BQ4" s="1473"/>
      <c r="BR4" s="1473"/>
      <c r="BS4" s="1473"/>
      <c r="BT4" s="1473"/>
      <c r="BU4" s="1473"/>
      <c r="BV4" s="1473"/>
      <c r="BW4" s="1473"/>
      <c r="BX4" s="1475"/>
      <c r="CO4" s="145"/>
      <c r="CP4" s="145"/>
      <c r="CQ4" s="145"/>
      <c r="CR4" s="1477"/>
      <c r="CS4" s="1477"/>
      <c r="CT4" s="1477"/>
      <c r="CU4" s="1477"/>
      <c r="CV4" s="1477"/>
      <c r="CW4" s="1477"/>
      <c r="CX4" s="1477"/>
      <c r="CY4" s="1477"/>
      <c r="CZ4" s="1477"/>
      <c r="DA4" s="1477"/>
      <c r="DB4" s="1477"/>
      <c r="DC4" s="1477"/>
      <c r="DD4" s="1477"/>
      <c r="DE4" s="1477"/>
      <c r="DF4" s="1477"/>
      <c r="DG4" s="1477"/>
      <c r="DH4" s="1477"/>
      <c r="DI4" s="1477"/>
      <c r="DJ4" s="1477"/>
      <c r="DK4" s="1477"/>
      <c r="DL4" s="1477"/>
      <c r="DM4" s="1477"/>
      <c r="DN4" s="1477"/>
      <c r="DO4" s="1477"/>
      <c r="DP4" s="1477"/>
      <c r="DQ4" s="1477"/>
      <c r="DR4" s="1477"/>
      <c r="DS4" s="1478"/>
      <c r="DT4" s="1478"/>
      <c r="DU4" s="1478"/>
      <c r="DV4" s="1478"/>
      <c r="DW4" s="1478"/>
      <c r="DX4" s="1478"/>
      <c r="DY4" s="1478"/>
      <c r="DZ4" s="1478"/>
      <c r="EA4" s="1478"/>
      <c r="EB4" s="1478"/>
      <c r="EC4" s="1478"/>
      <c r="ED4" s="1478"/>
      <c r="EE4" s="1478"/>
      <c r="EF4" s="1478"/>
      <c r="EG4" s="1478"/>
      <c r="EH4" s="1478"/>
      <c r="EI4" s="1478"/>
      <c r="EJ4" s="1478"/>
      <c r="EK4" s="1478"/>
      <c r="EL4" s="1478"/>
      <c r="EM4" s="1478"/>
      <c r="EN4" s="1478"/>
      <c r="EO4" s="1478"/>
      <c r="EP4" s="1478"/>
      <c r="EQ4" s="1478"/>
      <c r="ER4" s="1478"/>
      <c r="ES4" s="1478"/>
      <c r="ET4" s="1478"/>
      <c r="EU4" s="1478"/>
      <c r="EV4" s="1478"/>
      <c r="EW4" s="1478"/>
      <c r="EX4" s="1478"/>
      <c r="EY4" s="1478"/>
      <c r="EZ4" s="1478"/>
      <c r="FA4" s="1478"/>
      <c r="FB4" s="1478"/>
      <c r="FC4" s="1478"/>
      <c r="FD4" s="1478"/>
      <c r="FE4" s="1478"/>
      <c r="FF4" s="1478"/>
      <c r="FG4" s="1478"/>
      <c r="FH4" s="1478"/>
      <c r="FI4" s="1478"/>
      <c r="FJ4" s="1478"/>
      <c r="FK4" s="1478"/>
      <c r="FL4" s="1478"/>
      <c r="FM4" s="1478"/>
      <c r="FN4" s="1478"/>
      <c r="FO4" s="1478"/>
      <c r="FP4" s="1478"/>
      <c r="FQ4" s="1478"/>
      <c r="FR4" s="1478"/>
      <c r="FS4" s="1478"/>
      <c r="FT4" s="1478"/>
      <c r="FU4" s="1478"/>
      <c r="FV4" s="1478"/>
      <c r="FW4" s="1478"/>
    </row>
    <row r="5" spans="1:179" ht="6" customHeight="1">
      <c r="A5" s="901"/>
      <c r="B5" s="901"/>
      <c r="C5" s="1467"/>
      <c r="D5" s="1468"/>
      <c r="E5" s="1468"/>
      <c r="F5" s="1468"/>
      <c r="G5" s="1468"/>
      <c r="H5" s="1468"/>
      <c r="I5" s="1468"/>
      <c r="J5" s="1468"/>
      <c r="K5" s="1468"/>
      <c r="L5" s="1468"/>
      <c r="M5" s="1468"/>
      <c r="N5" s="1441"/>
      <c r="O5" s="1441"/>
      <c r="P5" s="1441"/>
      <c r="Q5" s="1441"/>
      <c r="R5" s="1471"/>
      <c r="S5" s="1471"/>
      <c r="T5" s="1471"/>
      <c r="U5" s="1471"/>
      <c r="V5" s="1471"/>
      <c r="W5" s="1471"/>
      <c r="X5" s="1473"/>
      <c r="Y5" s="1473"/>
      <c r="Z5" s="1473"/>
      <c r="AA5" s="1471"/>
      <c r="AB5" s="1471"/>
      <c r="AC5" s="1471"/>
      <c r="AD5" s="1471"/>
      <c r="AE5" s="1471"/>
      <c r="AF5" s="1471"/>
      <c r="AG5" s="1471"/>
      <c r="AH5" s="1471"/>
      <c r="AI5" s="1473"/>
      <c r="AJ5" s="1473"/>
      <c r="AK5" s="1473"/>
      <c r="AL5" s="1473"/>
      <c r="AM5" s="1473"/>
      <c r="AN5" s="1473"/>
      <c r="AO5" s="1473"/>
      <c r="AP5" s="1473"/>
      <c r="AQ5" s="1473"/>
      <c r="AR5" s="1473"/>
      <c r="AS5" s="1473"/>
      <c r="AT5" s="1473"/>
      <c r="AU5" s="1473"/>
      <c r="AV5" s="1473"/>
      <c r="AW5" s="1473"/>
      <c r="AX5" s="1473"/>
      <c r="AY5" s="1473"/>
      <c r="AZ5" s="1473"/>
      <c r="BA5" s="1473"/>
      <c r="BB5" s="1473"/>
      <c r="BC5" s="1473"/>
      <c r="BD5" s="1473"/>
      <c r="BE5" s="1473"/>
      <c r="BF5" s="1473"/>
      <c r="BG5" s="1473"/>
      <c r="BH5" s="1473"/>
      <c r="BI5" s="1473"/>
      <c r="BJ5" s="1473"/>
      <c r="BK5" s="1473"/>
      <c r="BL5" s="1473"/>
      <c r="BM5" s="1473"/>
      <c r="BN5" s="1473"/>
      <c r="BO5" s="1473"/>
      <c r="BP5" s="1473"/>
      <c r="BQ5" s="1473"/>
      <c r="BR5" s="1473"/>
      <c r="BS5" s="1473"/>
      <c r="BT5" s="1473"/>
      <c r="BU5" s="1473"/>
      <c r="BV5" s="1473"/>
      <c r="BW5" s="1473"/>
      <c r="BX5" s="1475"/>
      <c r="CO5" s="145"/>
      <c r="CP5" s="145"/>
      <c r="CQ5" s="145"/>
      <c r="CR5" s="1477"/>
      <c r="CS5" s="1477"/>
      <c r="CT5" s="1477"/>
      <c r="CU5" s="1477"/>
      <c r="CV5" s="1477"/>
      <c r="CW5" s="1477"/>
      <c r="CX5" s="1477"/>
      <c r="CY5" s="1477"/>
      <c r="CZ5" s="1477"/>
      <c r="DA5" s="1477"/>
      <c r="DB5" s="1477"/>
      <c r="DC5" s="1477"/>
      <c r="DD5" s="1477"/>
      <c r="DE5" s="1477"/>
      <c r="DF5" s="1477"/>
      <c r="DG5" s="1477"/>
      <c r="DH5" s="1477"/>
      <c r="DI5" s="1477"/>
      <c r="DJ5" s="1477"/>
      <c r="DK5" s="1477"/>
      <c r="DL5" s="1477"/>
      <c r="DM5" s="1477"/>
      <c r="DN5" s="1477"/>
      <c r="DO5" s="1477"/>
      <c r="DP5" s="1477"/>
      <c r="DQ5" s="1477"/>
      <c r="DR5" s="1477"/>
      <c r="DS5" s="1478"/>
      <c r="DT5" s="1478"/>
      <c r="DU5" s="1478"/>
      <c r="DV5" s="1478"/>
      <c r="DW5" s="1478"/>
      <c r="DX5" s="1478"/>
      <c r="DY5" s="1478"/>
      <c r="DZ5" s="1478"/>
      <c r="EA5" s="1478"/>
      <c r="EB5" s="1478"/>
      <c r="EC5" s="1478"/>
      <c r="ED5" s="1478"/>
      <c r="EE5" s="1478"/>
      <c r="EF5" s="1478"/>
      <c r="EG5" s="1478"/>
      <c r="EH5" s="1478"/>
      <c r="EI5" s="1478"/>
      <c r="EJ5" s="1478"/>
      <c r="EK5" s="1478"/>
      <c r="EL5" s="1478"/>
      <c r="EM5" s="1478"/>
      <c r="EN5" s="1478"/>
      <c r="EO5" s="1478"/>
      <c r="EP5" s="1478"/>
      <c r="EQ5" s="1478"/>
      <c r="ER5" s="1478"/>
      <c r="ES5" s="1478"/>
      <c r="ET5" s="1478"/>
      <c r="EU5" s="1478"/>
      <c r="EV5" s="1478"/>
      <c r="EW5" s="1478"/>
      <c r="EX5" s="1478"/>
      <c r="EY5" s="1478"/>
      <c r="EZ5" s="1478"/>
      <c r="FA5" s="1478"/>
      <c r="FB5" s="1478"/>
      <c r="FC5" s="1478"/>
      <c r="FD5" s="1478"/>
      <c r="FE5" s="1478"/>
      <c r="FF5" s="1478"/>
      <c r="FG5" s="1478"/>
      <c r="FH5" s="1478"/>
      <c r="FI5" s="1478"/>
      <c r="FJ5" s="1478"/>
      <c r="FK5" s="1478"/>
      <c r="FL5" s="1478"/>
      <c r="FM5" s="1478"/>
      <c r="FN5" s="1478"/>
      <c r="FO5" s="1478"/>
      <c r="FP5" s="1478"/>
      <c r="FQ5" s="1478"/>
      <c r="FR5" s="1478"/>
      <c r="FS5" s="1478"/>
      <c r="FT5" s="1478"/>
      <c r="FU5" s="1478"/>
      <c r="FV5" s="1478"/>
      <c r="FW5" s="1478"/>
    </row>
    <row r="6" spans="1:179" ht="6" customHeight="1">
      <c r="A6" s="901"/>
      <c r="B6" s="901"/>
      <c r="C6" s="1467"/>
      <c r="D6" s="1468"/>
      <c r="E6" s="1468"/>
      <c r="F6" s="1468"/>
      <c r="G6" s="1468"/>
      <c r="H6" s="1468"/>
      <c r="I6" s="1468"/>
      <c r="J6" s="1468"/>
      <c r="K6" s="1468"/>
      <c r="L6" s="1468"/>
      <c r="M6" s="1468"/>
      <c r="N6" s="1479"/>
      <c r="O6" s="1479"/>
      <c r="P6" s="1479"/>
      <c r="Q6" s="1479"/>
      <c r="R6" s="1479"/>
      <c r="S6" s="1479"/>
      <c r="T6" s="1479"/>
      <c r="U6" s="1479"/>
      <c r="V6" s="1479"/>
      <c r="W6" s="1479"/>
      <c r="X6" s="1479"/>
      <c r="Y6" s="1479"/>
      <c r="Z6" s="1479"/>
      <c r="AA6" s="1479"/>
      <c r="AB6" s="1479"/>
      <c r="AC6" s="1479"/>
      <c r="AD6" s="1479"/>
      <c r="AE6" s="1479"/>
      <c r="AF6" s="1479"/>
      <c r="AG6" s="1479"/>
      <c r="AH6" s="1479"/>
      <c r="AI6" s="1479"/>
      <c r="AJ6" s="1479"/>
      <c r="AK6" s="1479"/>
      <c r="AL6" s="1479"/>
      <c r="AM6" s="1479"/>
      <c r="AN6" s="1479"/>
      <c r="AO6" s="1479"/>
      <c r="AP6" s="1479"/>
      <c r="AQ6" s="1479"/>
      <c r="AR6" s="1479"/>
      <c r="AS6" s="1479"/>
      <c r="AT6" s="1479"/>
      <c r="AU6" s="1479"/>
      <c r="AV6" s="1479"/>
      <c r="AW6" s="1479"/>
      <c r="AX6" s="1479"/>
      <c r="AY6" s="1479"/>
      <c r="AZ6" s="1479"/>
      <c r="BA6" s="1479"/>
      <c r="BB6" s="1479"/>
      <c r="BC6" s="1479"/>
      <c r="BD6" s="1479"/>
      <c r="BE6" s="1479"/>
      <c r="BF6" s="1479"/>
      <c r="BG6" s="1479"/>
      <c r="BH6" s="1479"/>
      <c r="BI6" s="1479"/>
      <c r="BJ6" s="1479"/>
      <c r="BK6" s="1479"/>
      <c r="BL6" s="1479"/>
      <c r="BM6" s="1479"/>
      <c r="BN6" s="1479"/>
      <c r="BO6" s="1479"/>
      <c r="BP6" s="1479"/>
      <c r="BQ6" s="1479"/>
      <c r="BR6" s="1479"/>
      <c r="BS6" s="1479"/>
      <c r="BT6" s="1479"/>
      <c r="BU6" s="1479"/>
      <c r="BV6" s="1479"/>
      <c r="BW6" s="1479"/>
      <c r="BX6" s="1480"/>
      <c r="CR6" s="1477"/>
      <c r="CS6" s="1477"/>
      <c r="CT6" s="1477"/>
      <c r="CU6" s="1477"/>
      <c r="CV6" s="1477"/>
      <c r="CW6" s="1477"/>
      <c r="CX6" s="1477"/>
      <c r="CY6" s="1477"/>
      <c r="CZ6" s="1477"/>
      <c r="DA6" s="1477"/>
      <c r="DB6" s="1477"/>
      <c r="DC6" s="1477"/>
      <c r="DD6" s="1477"/>
      <c r="DE6" s="1477"/>
      <c r="DF6" s="1477"/>
      <c r="DG6" s="1477"/>
      <c r="DH6" s="1477"/>
      <c r="DI6" s="1477"/>
      <c r="DJ6" s="1477"/>
      <c r="DK6" s="1477"/>
      <c r="DL6" s="1477"/>
      <c r="DM6" s="1477"/>
      <c r="DN6" s="1477"/>
      <c r="DO6" s="1477"/>
      <c r="DP6" s="1477"/>
      <c r="DQ6" s="1477"/>
      <c r="DR6" s="1477"/>
      <c r="DS6" s="1478" t="s">
        <v>179</v>
      </c>
      <c r="DT6" s="1478"/>
      <c r="DU6" s="1478"/>
      <c r="DV6" s="1478"/>
      <c r="DW6" s="1478"/>
      <c r="DX6" s="1478"/>
      <c r="DY6" s="1478"/>
      <c r="DZ6" s="1478"/>
      <c r="EA6" s="1478"/>
      <c r="EB6" s="1478"/>
      <c r="EC6" s="1478"/>
      <c r="ED6" s="1478"/>
      <c r="EE6" s="1478"/>
      <c r="EF6" s="1478"/>
      <c r="EG6" s="1478"/>
      <c r="EH6" s="1478"/>
      <c r="EI6" s="1478"/>
      <c r="EJ6" s="1478"/>
      <c r="EK6" s="1478"/>
      <c r="EL6" s="1478"/>
      <c r="EM6" s="1478"/>
      <c r="EN6" s="1478"/>
      <c r="EO6" s="1478"/>
      <c r="EP6" s="1478"/>
      <c r="EQ6" s="1478"/>
      <c r="ER6" s="1478"/>
      <c r="ES6" s="1478"/>
      <c r="ET6" s="1478"/>
      <c r="EU6" s="1478"/>
      <c r="EV6" s="1478"/>
      <c r="EW6" s="1478"/>
      <c r="EX6" s="1478"/>
      <c r="EY6" s="1478"/>
      <c r="EZ6" s="1478"/>
      <c r="FA6" s="1478"/>
      <c r="FB6" s="1478"/>
      <c r="FC6" s="1478"/>
      <c r="FD6" s="1478"/>
      <c r="FE6" s="1478"/>
      <c r="FF6" s="1478"/>
      <c r="FG6" s="1478"/>
      <c r="FH6" s="1478"/>
      <c r="FI6" s="1478"/>
      <c r="FJ6" s="1478"/>
      <c r="FK6" s="1478"/>
      <c r="FL6" s="1478"/>
      <c r="FM6" s="1478"/>
      <c r="FN6" s="1478"/>
      <c r="FO6" s="1478"/>
      <c r="FP6" s="1478"/>
      <c r="FQ6" s="1478"/>
      <c r="FR6" s="1478"/>
      <c r="FS6" s="1478"/>
      <c r="FT6" s="1478"/>
      <c r="FU6" s="1478"/>
      <c r="FV6" s="1478"/>
      <c r="FW6" s="1478"/>
    </row>
    <row r="7" spans="1:179" ht="6" customHeight="1">
      <c r="A7" s="901"/>
      <c r="B7" s="901"/>
      <c r="C7" s="1467"/>
      <c r="D7" s="1468"/>
      <c r="E7" s="1468"/>
      <c r="F7" s="1468"/>
      <c r="G7" s="1468"/>
      <c r="H7" s="1468"/>
      <c r="I7" s="1468"/>
      <c r="J7" s="1468"/>
      <c r="K7" s="1468"/>
      <c r="L7" s="1468"/>
      <c r="M7" s="1468"/>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479"/>
      <c r="AU7" s="1479"/>
      <c r="AV7" s="1479"/>
      <c r="AW7" s="1479"/>
      <c r="AX7" s="1479"/>
      <c r="AY7" s="1479"/>
      <c r="AZ7" s="1479"/>
      <c r="BA7" s="1479"/>
      <c r="BB7" s="1479"/>
      <c r="BC7" s="1479"/>
      <c r="BD7" s="1479"/>
      <c r="BE7" s="1479"/>
      <c r="BF7" s="1479"/>
      <c r="BG7" s="1479"/>
      <c r="BH7" s="1479"/>
      <c r="BI7" s="1479"/>
      <c r="BJ7" s="1479"/>
      <c r="BK7" s="1479"/>
      <c r="BL7" s="1479"/>
      <c r="BM7" s="1479"/>
      <c r="BN7" s="1479"/>
      <c r="BO7" s="1479"/>
      <c r="BP7" s="1479"/>
      <c r="BQ7" s="1479"/>
      <c r="BR7" s="1479"/>
      <c r="BS7" s="1479"/>
      <c r="BT7" s="1479"/>
      <c r="BU7" s="1479"/>
      <c r="BV7" s="1479"/>
      <c r="BW7" s="1479"/>
      <c r="BX7" s="1480"/>
      <c r="BZ7" s="901" t="s">
        <v>180</v>
      </c>
      <c r="CA7" s="901"/>
      <c r="CB7" s="901"/>
      <c r="CC7" s="901"/>
      <c r="CD7" s="901"/>
      <c r="CE7" s="901"/>
      <c r="CF7" s="901"/>
      <c r="CG7" s="901"/>
      <c r="CH7" s="901"/>
      <c r="CI7" s="901"/>
      <c r="CJ7" s="901"/>
      <c r="CK7" s="901"/>
      <c r="CL7" s="901"/>
      <c r="CM7" s="901"/>
      <c r="CN7" s="901"/>
      <c r="CO7" s="901"/>
      <c r="CP7" s="901"/>
      <c r="CQ7" s="901"/>
      <c r="CR7" s="1477"/>
      <c r="CS7" s="1477"/>
      <c r="CT7" s="1477"/>
      <c r="CU7" s="1477"/>
      <c r="CV7" s="1477"/>
      <c r="CW7" s="1477"/>
      <c r="CX7" s="1477"/>
      <c r="CY7" s="1477"/>
      <c r="CZ7" s="1477"/>
      <c r="DA7" s="1477"/>
      <c r="DB7" s="1477"/>
      <c r="DC7" s="1477"/>
      <c r="DD7" s="1477"/>
      <c r="DE7" s="1477"/>
      <c r="DF7" s="1477"/>
      <c r="DG7" s="1477"/>
      <c r="DH7" s="1477"/>
      <c r="DI7" s="1477"/>
      <c r="DJ7" s="1477"/>
      <c r="DK7" s="1477"/>
      <c r="DL7" s="1477"/>
      <c r="DM7" s="1477"/>
      <c r="DN7" s="1477"/>
      <c r="DO7" s="1477"/>
      <c r="DP7" s="1477"/>
      <c r="DQ7" s="1477"/>
      <c r="DR7" s="1477"/>
      <c r="DS7" s="1478"/>
      <c r="DT7" s="1478"/>
      <c r="DU7" s="1478"/>
      <c r="DV7" s="1478"/>
      <c r="DW7" s="1478"/>
      <c r="DX7" s="1478"/>
      <c r="DY7" s="1478"/>
      <c r="DZ7" s="1478"/>
      <c r="EA7" s="1478"/>
      <c r="EB7" s="1478"/>
      <c r="EC7" s="1478"/>
      <c r="ED7" s="1478"/>
      <c r="EE7" s="1478"/>
      <c r="EF7" s="1478"/>
      <c r="EG7" s="1478"/>
      <c r="EH7" s="1478"/>
      <c r="EI7" s="1478"/>
      <c r="EJ7" s="1478"/>
      <c r="EK7" s="1478"/>
      <c r="EL7" s="1478"/>
      <c r="EM7" s="1478"/>
      <c r="EN7" s="1478"/>
      <c r="EO7" s="1478"/>
      <c r="EP7" s="1478"/>
      <c r="EQ7" s="1478"/>
      <c r="ER7" s="1478"/>
      <c r="ES7" s="1478"/>
      <c r="ET7" s="1478"/>
      <c r="EU7" s="1478"/>
      <c r="EV7" s="1478"/>
      <c r="EW7" s="1478"/>
      <c r="EX7" s="1478"/>
      <c r="EY7" s="1478"/>
      <c r="EZ7" s="1478"/>
      <c r="FA7" s="1478"/>
      <c r="FB7" s="1478"/>
      <c r="FC7" s="1478"/>
      <c r="FD7" s="1478"/>
      <c r="FE7" s="1478"/>
      <c r="FF7" s="1478"/>
      <c r="FG7" s="1478"/>
      <c r="FH7" s="1478"/>
      <c r="FI7" s="1478"/>
      <c r="FJ7" s="1478"/>
      <c r="FK7" s="1478"/>
      <c r="FL7" s="1478"/>
      <c r="FM7" s="1478"/>
      <c r="FN7" s="1478"/>
      <c r="FO7" s="1478"/>
      <c r="FP7" s="1478"/>
      <c r="FQ7" s="1478"/>
      <c r="FR7" s="1478"/>
      <c r="FS7" s="1478"/>
      <c r="FT7" s="1478"/>
      <c r="FU7" s="1478"/>
      <c r="FV7" s="1478"/>
      <c r="FW7" s="1478"/>
    </row>
    <row r="8" spans="1:179" ht="6" customHeight="1">
      <c r="A8" s="901"/>
      <c r="B8" s="901"/>
      <c r="C8" s="1467"/>
      <c r="D8" s="1468"/>
      <c r="E8" s="1468"/>
      <c r="F8" s="1468"/>
      <c r="G8" s="1468"/>
      <c r="H8" s="1468"/>
      <c r="I8" s="1468"/>
      <c r="J8" s="1468"/>
      <c r="K8" s="1468"/>
      <c r="L8" s="1468"/>
      <c r="M8" s="1468"/>
      <c r="N8" s="1479"/>
      <c r="O8" s="1479"/>
      <c r="P8" s="1479"/>
      <c r="Q8" s="1479"/>
      <c r="R8" s="1479"/>
      <c r="S8" s="1479"/>
      <c r="T8" s="1479"/>
      <c r="U8" s="1479"/>
      <c r="V8" s="1479"/>
      <c r="W8" s="1479"/>
      <c r="X8" s="1479"/>
      <c r="Y8" s="1479"/>
      <c r="Z8" s="1479"/>
      <c r="AA8" s="1479"/>
      <c r="AB8" s="1479"/>
      <c r="AC8" s="1479"/>
      <c r="AD8" s="1479"/>
      <c r="AE8" s="1479"/>
      <c r="AF8" s="1479"/>
      <c r="AG8" s="1479"/>
      <c r="AH8" s="1479"/>
      <c r="AI8" s="1479"/>
      <c r="AJ8" s="1479"/>
      <c r="AK8" s="1479"/>
      <c r="AL8" s="1479"/>
      <c r="AM8" s="1479"/>
      <c r="AN8" s="1479"/>
      <c r="AO8" s="1479"/>
      <c r="AP8" s="1479"/>
      <c r="AQ8" s="1479"/>
      <c r="AR8" s="1479"/>
      <c r="AS8" s="1479"/>
      <c r="AT8" s="1479"/>
      <c r="AU8" s="1479"/>
      <c r="AV8" s="1479"/>
      <c r="AW8" s="1479"/>
      <c r="AX8" s="1479"/>
      <c r="AY8" s="1479"/>
      <c r="AZ8" s="1479"/>
      <c r="BA8" s="1479"/>
      <c r="BB8" s="1479"/>
      <c r="BC8" s="1479"/>
      <c r="BD8" s="1479"/>
      <c r="BE8" s="1479"/>
      <c r="BF8" s="1479"/>
      <c r="BG8" s="1479"/>
      <c r="BH8" s="1479"/>
      <c r="BI8" s="1479"/>
      <c r="BJ8" s="1479"/>
      <c r="BK8" s="1479"/>
      <c r="BL8" s="1479"/>
      <c r="BM8" s="1479"/>
      <c r="BN8" s="1479"/>
      <c r="BO8" s="1479"/>
      <c r="BP8" s="1479"/>
      <c r="BQ8" s="1479"/>
      <c r="BR8" s="1479"/>
      <c r="BS8" s="1479"/>
      <c r="BT8" s="1479"/>
      <c r="BU8" s="1479"/>
      <c r="BV8" s="1479"/>
      <c r="BW8" s="1479"/>
      <c r="BX8" s="1480"/>
      <c r="BZ8" s="901"/>
      <c r="CA8" s="901"/>
      <c r="CB8" s="901"/>
      <c r="CC8" s="901"/>
      <c r="CD8" s="901"/>
      <c r="CE8" s="901"/>
      <c r="CF8" s="901"/>
      <c r="CG8" s="901"/>
      <c r="CH8" s="901"/>
      <c r="CI8" s="901"/>
      <c r="CJ8" s="901"/>
      <c r="CK8" s="901"/>
      <c r="CL8" s="901"/>
      <c r="CM8" s="901"/>
      <c r="CN8" s="901"/>
      <c r="CO8" s="901"/>
      <c r="CP8" s="901"/>
      <c r="CQ8" s="901"/>
      <c r="CR8" s="1477"/>
      <c r="CS8" s="1477"/>
      <c r="CT8" s="1477"/>
      <c r="CU8" s="1477"/>
      <c r="CV8" s="1477"/>
      <c r="CW8" s="1477"/>
      <c r="CX8" s="1477"/>
      <c r="CY8" s="1477"/>
      <c r="CZ8" s="1477"/>
      <c r="DA8" s="1477"/>
      <c r="DB8" s="1477"/>
      <c r="DC8" s="1477"/>
      <c r="DD8" s="1477"/>
      <c r="DE8" s="1477"/>
      <c r="DF8" s="1477"/>
      <c r="DG8" s="1477"/>
      <c r="DH8" s="1477"/>
      <c r="DI8" s="1477"/>
      <c r="DJ8" s="1477"/>
      <c r="DK8" s="1477"/>
      <c r="DL8" s="1477"/>
      <c r="DM8" s="1477"/>
      <c r="DN8" s="1477"/>
      <c r="DO8" s="1477"/>
      <c r="DP8" s="1477"/>
      <c r="DQ8" s="1477"/>
      <c r="DR8" s="1477"/>
      <c r="DS8" s="1478"/>
      <c r="DT8" s="1478"/>
      <c r="DU8" s="1478"/>
      <c r="DV8" s="1478"/>
      <c r="DW8" s="1478"/>
      <c r="DX8" s="1478"/>
      <c r="DY8" s="1478"/>
      <c r="DZ8" s="1478"/>
      <c r="EA8" s="1478"/>
      <c r="EB8" s="1478"/>
      <c r="EC8" s="1478"/>
      <c r="ED8" s="1478"/>
      <c r="EE8" s="1478"/>
      <c r="EF8" s="1478"/>
      <c r="EG8" s="1478"/>
      <c r="EH8" s="1478"/>
      <c r="EI8" s="1478"/>
      <c r="EJ8" s="1478"/>
      <c r="EK8" s="1478"/>
      <c r="EL8" s="1478"/>
      <c r="EM8" s="1478"/>
      <c r="EN8" s="1478"/>
      <c r="EO8" s="1478"/>
      <c r="EP8" s="1478"/>
      <c r="EQ8" s="1478"/>
      <c r="ER8" s="1478"/>
      <c r="ES8" s="1478"/>
      <c r="ET8" s="1478"/>
      <c r="EU8" s="1478"/>
      <c r="EV8" s="1478"/>
      <c r="EW8" s="1478"/>
      <c r="EX8" s="1478"/>
      <c r="EY8" s="1478"/>
      <c r="EZ8" s="1478"/>
      <c r="FA8" s="1478"/>
      <c r="FB8" s="1478"/>
      <c r="FC8" s="1478"/>
      <c r="FD8" s="1478"/>
      <c r="FE8" s="1478"/>
      <c r="FF8" s="1478"/>
      <c r="FG8" s="1478"/>
      <c r="FH8" s="1478"/>
      <c r="FI8" s="1478"/>
      <c r="FJ8" s="1478"/>
      <c r="FK8" s="1478"/>
      <c r="FL8" s="1478"/>
      <c r="FM8" s="1478"/>
      <c r="FN8" s="1478"/>
      <c r="FO8" s="1478"/>
      <c r="FP8" s="1478"/>
      <c r="FQ8" s="1478"/>
      <c r="FR8" s="1478"/>
      <c r="FS8" s="1478"/>
      <c r="FT8" s="1478"/>
      <c r="FU8" s="1478"/>
      <c r="FV8" s="1478"/>
      <c r="FW8" s="1478"/>
    </row>
    <row r="9" spans="1:179" ht="6" customHeight="1">
      <c r="A9" s="901"/>
      <c r="B9" s="901"/>
      <c r="C9" s="1467"/>
      <c r="D9" s="1468"/>
      <c r="E9" s="1468"/>
      <c r="F9" s="1468"/>
      <c r="G9" s="1468"/>
      <c r="H9" s="1468"/>
      <c r="I9" s="1468"/>
      <c r="J9" s="1468"/>
      <c r="K9" s="1468"/>
      <c r="L9" s="1468"/>
      <c r="M9" s="1468"/>
      <c r="N9" s="1479"/>
      <c r="O9" s="1479"/>
      <c r="P9" s="1479"/>
      <c r="Q9" s="1479"/>
      <c r="R9" s="1479"/>
      <c r="S9" s="1479"/>
      <c r="T9" s="1479"/>
      <c r="U9" s="1479"/>
      <c r="V9" s="1479"/>
      <c r="W9" s="1479"/>
      <c r="X9" s="1479"/>
      <c r="Y9" s="1479"/>
      <c r="Z9" s="1479"/>
      <c r="AA9" s="1479"/>
      <c r="AB9" s="1479"/>
      <c r="AC9" s="1479"/>
      <c r="AD9" s="1479"/>
      <c r="AE9" s="1479"/>
      <c r="AF9" s="1479"/>
      <c r="AG9" s="1479"/>
      <c r="AH9" s="1479"/>
      <c r="AI9" s="1479"/>
      <c r="AJ9" s="1479"/>
      <c r="AK9" s="1479"/>
      <c r="AL9" s="1479"/>
      <c r="AM9" s="1479"/>
      <c r="AN9" s="1479"/>
      <c r="AO9" s="1479"/>
      <c r="AP9" s="1479"/>
      <c r="AQ9" s="1479"/>
      <c r="AR9" s="1479"/>
      <c r="AS9" s="1479"/>
      <c r="AT9" s="1479"/>
      <c r="AU9" s="1479"/>
      <c r="AV9" s="1479"/>
      <c r="AW9" s="1479"/>
      <c r="AX9" s="1479"/>
      <c r="AY9" s="1479"/>
      <c r="AZ9" s="1479"/>
      <c r="BA9" s="1479"/>
      <c r="BB9" s="1479"/>
      <c r="BC9" s="1479"/>
      <c r="BD9" s="1479"/>
      <c r="BE9" s="1479"/>
      <c r="BF9" s="1479"/>
      <c r="BG9" s="1479"/>
      <c r="BH9" s="1479"/>
      <c r="BI9" s="1479"/>
      <c r="BJ9" s="1479"/>
      <c r="BK9" s="1479"/>
      <c r="BL9" s="1479"/>
      <c r="BM9" s="1479"/>
      <c r="BN9" s="1479"/>
      <c r="BO9" s="1479"/>
      <c r="BP9" s="1479"/>
      <c r="BQ9" s="1479"/>
      <c r="BR9" s="1479"/>
      <c r="BS9" s="1479"/>
      <c r="BT9" s="1479"/>
      <c r="BU9" s="1479"/>
      <c r="BV9" s="1479"/>
      <c r="BW9" s="1479"/>
      <c r="BX9" s="1480"/>
      <c r="BZ9" s="1038" t="s">
        <v>181</v>
      </c>
      <c r="CA9" s="1038"/>
      <c r="CB9" s="1038"/>
      <c r="CC9" s="1038"/>
      <c r="CD9" s="1038"/>
      <c r="CE9" s="1038"/>
      <c r="CF9" s="1038"/>
      <c r="CG9" s="1038"/>
      <c r="CH9" s="1038"/>
      <c r="CI9" s="1038"/>
      <c r="CJ9" s="1272" t="s">
        <v>182</v>
      </c>
      <c r="CK9" s="1272"/>
      <c r="CL9" s="1272"/>
      <c r="CM9" s="1272"/>
      <c r="CN9" s="1272"/>
      <c r="CO9" s="1038" t="s">
        <v>183</v>
      </c>
      <c r="CP9" s="1038"/>
      <c r="CQ9" s="1038"/>
      <c r="CR9" s="1038"/>
      <c r="CS9" s="1038"/>
      <c r="CT9" s="1038"/>
      <c r="CU9" s="1038"/>
      <c r="CV9" s="1038"/>
      <c r="CW9" s="1038"/>
      <c r="CX9" s="1038"/>
      <c r="CY9" s="1038" t="s">
        <v>184</v>
      </c>
      <c r="CZ9" s="1038"/>
      <c r="DA9" s="1038"/>
      <c r="DB9" s="1038"/>
      <c r="DC9" s="1038"/>
      <c r="DD9" s="1038"/>
      <c r="DE9" s="1038"/>
      <c r="DF9" s="1038"/>
      <c r="DG9" s="1038"/>
      <c r="DH9" s="1038"/>
      <c r="DI9" s="1038"/>
      <c r="DJ9" s="1038"/>
      <c r="DK9" s="1038"/>
      <c r="DL9" s="1038"/>
      <c r="DM9" s="1038"/>
      <c r="DN9" s="1038"/>
      <c r="DO9" s="1038"/>
      <c r="DP9" s="1038"/>
      <c r="DQ9" s="1038"/>
      <c r="DR9" s="1038"/>
      <c r="DS9" s="1038"/>
      <c r="DT9" s="1038"/>
      <c r="DU9" s="1038"/>
      <c r="DV9" s="1038"/>
      <c r="DW9" s="1038"/>
      <c r="DX9" s="1038"/>
      <c r="DY9" s="1038"/>
      <c r="DZ9" s="1038"/>
      <c r="EA9" s="1038"/>
      <c r="EB9" s="1038"/>
      <c r="EC9" s="1038"/>
      <c r="ED9" s="1038"/>
      <c r="EE9" s="1038"/>
      <c r="EF9" s="1038"/>
      <c r="EG9" s="1038"/>
      <c r="EH9" s="1038"/>
      <c r="EI9" s="902" t="s">
        <v>185</v>
      </c>
      <c r="EJ9" s="902"/>
      <c r="EK9" s="902"/>
      <c r="EL9" s="902"/>
      <c r="EM9" s="902"/>
      <c r="EN9" s="902"/>
      <c r="EO9" s="902"/>
      <c r="EP9" s="902"/>
      <c r="EQ9" s="902"/>
      <c r="ER9" s="902"/>
      <c r="ES9" s="902"/>
      <c r="ET9" s="902"/>
      <c r="EU9" s="902"/>
      <c r="EV9" s="902"/>
      <c r="EW9" s="902"/>
    </row>
    <row r="10" spans="1:179" ht="6" customHeight="1">
      <c r="A10" s="901"/>
      <c r="B10" s="901"/>
      <c r="C10" s="1440" t="s">
        <v>186</v>
      </c>
      <c r="D10" s="1441"/>
      <c r="E10" s="1441"/>
      <c r="F10" s="1441"/>
      <c r="G10" s="1441"/>
      <c r="H10" s="1441"/>
      <c r="I10" s="1441"/>
      <c r="J10" s="1441"/>
      <c r="K10" s="1441"/>
      <c r="L10" s="1441"/>
      <c r="M10" s="1441"/>
      <c r="N10" s="1457"/>
      <c r="O10" s="1457"/>
      <c r="P10" s="1457"/>
      <c r="Q10" s="1457"/>
      <c r="R10" s="1457"/>
      <c r="S10" s="1457"/>
      <c r="T10" s="1457"/>
      <c r="U10" s="1457"/>
      <c r="V10" s="1457"/>
      <c r="W10" s="1457"/>
      <c r="X10" s="1457"/>
      <c r="Y10" s="1457"/>
      <c r="Z10" s="1457"/>
      <c r="AA10" s="1457"/>
      <c r="AB10" s="1457"/>
      <c r="AC10" s="1457"/>
      <c r="AD10" s="1457"/>
      <c r="AE10" s="1457"/>
      <c r="AF10" s="1457"/>
      <c r="AG10" s="1457"/>
      <c r="AH10" s="1457"/>
      <c r="AI10" s="1457"/>
      <c r="AJ10" s="1457"/>
      <c r="AK10" s="1457"/>
      <c r="AL10" s="1457"/>
      <c r="AM10" s="1457"/>
      <c r="AN10" s="1457"/>
      <c r="AO10" s="1457"/>
      <c r="AP10" s="1457"/>
      <c r="AQ10" s="1457"/>
      <c r="AR10" s="1457"/>
      <c r="AS10" s="1457"/>
      <c r="AT10" s="1457"/>
      <c r="AU10" s="1457"/>
      <c r="AV10" s="1457"/>
      <c r="AW10" s="1457"/>
      <c r="AX10" s="1457"/>
      <c r="AY10" s="1457"/>
      <c r="AZ10" s="1457"/>
      <c r="BA10" s="1457"/>
      <c r="BB10" s="1457"/>
      <c r="BC10" s="1457"/>
      <c r="BD10" s="1457"/>
      <c r="BE10" s="1457"/>
      <c r="BF10" s="1457"/>
      <c r="BG10" s="1457"/>
      <c r="BH10" s="1457"/>
      <c r="BI10" s="1457"/>
      <c r="BJ10" s="1457"/>
      <c r="BK10" s="1457"/>
      <c r="BL10" s="1457"/>
      <c r="BM10" s="1457"/>
      <c r="BN10" s="1457"/>
      <c r="BO10" s="1457"/>
      <c r="BP10" s="1457"/>
      <c r="BQ10" s="1457"/>
      <c r="BR10" s="1457"/>
      <c r="BS10" s="1457"/>
      <c r="BT10" s="1457"/>
      <c r="BU10" s="1457"/>
      <c r="BV10" s="1457"/>
      <c r="BW10" s="1457"/>
      <c r="BX10" s="1458"/>
      <c r="BZ10" s="1038"/>
      <c r="CA10" s="1038"/>
      <c r="CB10" s="1038"/>
      <c r="CC10" s="1038"/>
      <c r="CD10" s="1038"/>
      <c r="CE10" s="1038"/>
      <c r="CF10" s="1038"/>
      <c r="CG10" s="1038"/>
      <c r="CH10" s="1038"/>
      <c r="CI10" s="1038"/>
      <c r="CJ10" s="1272"/>
      <c r="CK10" s="1272"/>
      <c r="CL10" s="1272"/>
      <c r="CM10" s="1272"/>
      <c r="CN10" s="1272"/>
      <c r="CO10" s="1038"/>
      <c r="CP10" s="1038"/>
      <c r="CQ10" s="1038"/>
      <c r="CR10" s="1038"/>
      <c r="CS10" s="1038"/>
      <c r="CT10" s="1038"/>
      <c r="CU10" s="1038"/>
      <c r="CV10" s="1038"/>
      <c r="CW10" s="1038"/>
      <c r="CX10" s="1038"/>
      <c r="CY10" s="1038"/>
      <c r="CZ10" s="1038"/>
      <c r="DA10" s="1038"/>
      <c r="DB10" s="1038"/>
      <c r="DC10" s="1038"/>
      <c r="DD10" s="1038"/>
      <c r="DE10" s="1038"/>
      <c r="DF10" s="1038"/>
      <c r="DG10" s="1038"/>
      <c r="DH10" s="1038"/>
      <c r="DI10" s="1038"/>
      <c r="DJ10" s="1038"/>
      <c r="DK10" s="1038"/>
      <c r="DL10" s="1038"/>
      <c r="DM10" s="1038"/>
      <c r="DN10" s="1038"/>
      <c r="DO10" s="1038"/>
      <c r="DP10" s="1038"/>
      <c r="DQ10" s="1038"/>
      <c r="DR10" s="1038"/>
      <c r="DS10" s="1038"/>
      <c r="DT10" s="1038"/>
      <c r="DU10" s="1038"/>
      <c r="DV10" s="1038"/>
      <c r="DW10" s="1038"/>
      <c r="DX10" s="1038"/>
      <c r="DY10" s="1038"/>
      <c r="DZ10" s="1038"/>
      <c r="EA10" s="1038"/>
      <c r="EB10" s="1038"/>
      <c r="EC10" s="1038"/>
      <c r="ED10" s="1038"/>
      <c r="EE10" s="1038"/>
      <c r="EF10" s="1038"/>
      <c r="EG10" s="1038"/>
      <c r="EH10" s="1038"/>
      <c r="EI10" s="902"/>
      <c r="EJ10" s="902"/>
      <c r="EK10" s="902"/>
      <c r="EL10" s="902"/>
      <c r="EM10" s="902"/>
      <c r="EN10" s="902"/>
      <c r="EO10" s="902"/>
      <c r="EP10" s="902"/>
      <c r="EQ10" s="902"/>
      <c r="ER10" s="902"/>
      <c r="ES10" s="902"/>
      <c r="ET10" s="902"/>
      <c r="EU10" s="902"/>
      <c r="EV10" s="902"/>
      <c r="EW10" s="902"/>
    </row>
    <row r="11" spans="1:179" ht="6" customHeight="1">
      <c r="A11" s="901"/>
      <c r="B11" s="901"/>
      <c r="C11" s="1440"/>
      <c r="D11" s="1441"/>
      <c r="E11" s="1441"/>
      <c r="F11" s="1441"/>
      <c r="G11" s="1441"/>
      <c r="H11" s="1441"/>
      <c r="I11" s="1441"/>
      <c r="J11" s="1441"/>
      <c r="K11" s="1441"/>
      <c r="L11" s="1441"/>
      <c r="M11" s="1441"/>
      <c r="N11" s="1457"/>
      <c r="O11" s="1457"/>
      <c r="P11" s="1457"/>
      <c r="Q11" s="1457"/>
      <c r="R11" s="1457"/>
      <c r="S11" s="1457"/>
      <c r="T11" s="1457"/>
      <c r="U11" s="1457"/>
      <c r="V11" s="1457"/>
      <c r="W11" s="1457"/>
      <c r="X11" s="1457"/>
      <c r="Y11" s="1457"/>
      <c r="Z11" s="1457"/>
      <c r="AA11" s="1457"/>
      <c r="AB11" s="1457"/>
      <c r="AC11" s="1457"/>
      <c r="AD11" s="1457"/>
      <c r="AE11" s="1457"/>
      <c r="AF11" s="1457"/>
      <c r="AG11" s="1457"/>
      <c r="AH11" s="1457"/>
      <c r="AI11" s="1457"/>
      <c r="AJ11" s="1457"/>
      <c r="AK11" s="1457"/>
      <c r="AL11" s="1457"/>
      <c r="AM11" s="1457"/>
      <c r="AN11" s="1457"/>
      <c r="AO11" s="1457"/>
      <c r="AP11" s="1457"/>
      <c r="AQ11" s="1457"/>
      <c r="AR11" s="1457"/>
      <c r="AS11" s="1457"/>
      <c r="AT11" s="1457"/>
      <c r="AU11" s="1457"/>
      <c r="AV11" s="1457"/>
      <c r="AW11" s="1457"/>
      <c r="AX11" s="1457"/>
      <c r="AY11" s="1457"/>
      <c r="AZ11" s="1457"/>
      <c r="BA11" s="1457"/>
      <c r="BB11" s="1457"/>
      <c r="BC11" s="1457"/>
      <c r="BD11" s="1457"/>
      <c r="BE11" s="1457"/>
      <c r="BF11" s="1457"/>
      <c r="BG11" s="1457"/>
      <c r="BH11" s="1457"/>
      <c r="BI11" s="1457"/>
      <c r="BJ11" s="1457"/>
      <c r="BK11" s="1457"/>
      <c r="BL11" s="1457"/>
      <c r="BM11" s="1457"/>
      <c r="BN11" s="1457"/>
      <c r="BO11" s="1457"/>
      <c r="BP11" s="1457"/>
      <c r="BQ11" s="1457"/>
      <c r="BR11" s="1457"/>
      <c r="BS11" s="1457"/>
      <c r="BT11" s="1457"/>
      <c r="BU11" s="1457"/>
      <c r="BV11" s="1457"/>
      <c r="BW11" s="1457"/>
      <c r="BX11" s="1458"/>
      <c r="BZ11" s="1453">
        <v>2</v>
      </c>
      <c r="CA11" s="1448"/>
      <c r="CB11" s="1448"/>
      <c r="CC11" s="1448"/>
      <c r="CD11" s="1448"/>
      <c r="CE11" s="1445">
        <v>4</v>
      </c>
      <c r="CF11" s="1446"/>
      <c r="CG11" s="1446"/>
      <c r="CH11" s="1446"/>
      <c r="CI11" s="1459"/>
      <c r="CJ11" s="1476">
        <v>3</v>
      </c>
      <c r="CK11" s="1476"/>
      <c r="CL11" s="1476"/>
      <c r="CM11" s="1476"/>
      <c r="CN11" s="1476"/>
      <c r="CO11" s="1448">
        <v>0</v>
      </c>
      <c r="CP11" s="1448"/>
      <c r="CQ11" s="1448"/>
      <c r="CR11" s="1448"/>
      <c r="CS11" s="1448"/>
      <c r="CT11" s="1445">
        <v>9</v>
      </c>
      <c r="CU11" s="1446"/>
      <c r="CV11" s="1446"/>
      <c r="CW11" s="1446"/>
      <c r="CX11" s="1446"/>
      <c r="CY11" s="1451">
        <v>9</v>
      </c>
      <c r="CZ11" s="1446"/>
      <c r="DA11" s="1446"/>
      <c r="DB11" s="1446"/>
      <c r="DC11" s="1446"/>
      <c r="DD11" s="1452"/>
      <c r="DE11" s="1445">
        <v>4</v>
      </c>
      <c r="DF11" s="1446"/>
      <c r="DG11" s="1446"/>
      <c r="DH11" s="1446"/>
      <c r="DI11" s="1446"/>
      <c r="DJ11" s="1446"/>
      <c r="DK11" s="1452"/>
      <c r="DL11" s="1448">
        <v>1</v>
      </c>
      <c r="DM11" s="1448"/>
      <c r="DN11" s="1448"/>
      <c r="DO11" s="1448"/>
      <c r="DP11" s="1448"/>
      <c r="DQ11" s="1448"/>
      <c r="DR11" s="1448"/>
      <c r="DS11" s="1445">
        <v>0</v>
      </c>
      <c r="DT11" s="1446"/>
      <c r="DU11" s="1446"/>
      <c r="DV11" s="1446"/>
      <c r="DW11" s="1446"/>
      <c r="DX11" s="1452"/>
      <c r="DY11" s="1445">
        <v>1</v>
      </c>
      <c r="DZ11" s="1446"/>
      <c r="EA11" s="1446"/>
      <c r="EB11" s="1446"/>
      <c r="EC11" s="1452"/>
      <c r="ED11" s="1448">
        <v>5</v>
      </c>
      <c r="EE11" s="1448"/>
      <c r="EF11" s="1448"/>
      <c r="EG11" s="1448"/>
      <c r="EH11" s="1448"/>
      <c r="EI11" s="1451"/>
      <c r="EJ11" s="1446"/>
      <c r="EK11" s="1446"/>
      <c r="EL11" s="1446"/>
      <c r="EM11" s="1452"/>
      <c r="EN11" s="1445"/>
      <c r="EO11" s="1446"/>
      <c r="EP11" s="1446"/>
      <c r="EQ11" s="1446"/>
      <c r="ER11" s="1452"/>
      <c r="ES11" s="1448"/>
      <c r="ET11" s="1448"/>
      <c r="EU11" s="1448"/>
      <c r="EV11" s="1448"/>
      <c r="EW11" s="1460"/>
    </row>
    <row r="12" spans="1:179" ht="6" customHeight="1">
      <c r="A12" s="901"/>
      <c r="B12" s="901"/>
      <c r="C12" s="1440"/>
      <c r="D12" s="1441"/>
      <c r="E12" s="1441"/>
      <c r="F12" s="1441"/>
      <c r="G12" s="1441"/>
      <c r="H12" s="1441"/>
      <c r="I12" s="1441"/>
      <c r="J12" s="1441"/>
      <c r="K12" s="1441"/>
      <c r="L12" s="1441"/>
      <c r="M12" s="1441"/>
      <c r="N12" s="1457"/>
      <c r="O12" s="1457"/>
      <c r="P12" s="1457"/>
      <c r="Q12" s="1457"/>
      <c r="R12" s="1457"/>
      <c r="S12" s="1457"/>
      <c r="T12" s="1457"/>
      <c r="U12" s="1457"/>
      <c r="V12" s="1457"/>
      <c r="W12" s="1457"/>
      <c r="X12" s="1457"/>
      <c r="Y12" s="1457"/>
      <c r="Z12" s="1457"/>
      <c r="AA12" s="1457"/>
      <c r="AB12" s="1457"/>
      <c r="AC12" s="1457"/>
      <c r="AD12" s="1457"/>
      <c r="AE12" s="1457"/>
      <c r="AF12" s="1457"/>
      <c r="AG12" s="1457"/>
      <c r="AH12" s="1457"/>
      <c r="AI12" s="1457"/>
      <c r="AJ12" s="1457"/>
      <c r="AK12" s="1457"/>
      <c r="AL12" s="1457"/>
      <c r="AM12" s="1457"/>
      <c r="AN12" s="1457"/>
      <c r="AO12" s="1457"/>
      <c r="AP12" s="1457"/>
      <c r="AQ12" s="1457"/>
      <c r="AR12" s="1457"/>
      <c r="AS12" s="1457"/>
      <c r="AT12" s="1457"/>
      <c r="AU12" s="1457"/>
      <c r="AV12" s="1457"/>
      <c r="AW12" s="1457"/>
      <c r="AX12" s="1457"/>
      <c r="AY12" s="1457"/>
      <c r="AZ12" s="1457"/>
      <c r="BA12" s="1457"/>
      <c r="BB12" s="1457"/>
      <c r="BC12" s="1457"/>
      <c r="BD12" s="1457"/>
      <c r="BE12" s="1457"/>
      <c r="BF12" s="1457"/>
      <c r="BG12" s="1457"/>
      <c r="BH12" s="1457"/>
      <c r="BI12" s="1457"/>
      <c r="BJ12" s="1457"/>
      <c r="BK12" s="1457"/>
      <c r="BL12" s="1457"/>
      <c r="BM12" s="1457"/>
      <c r="BN12" s="1457"/>
      <c r="BO12" s="1457"/>
      <c r="BP12" s="1457"/>
      <c r="BQ12" s="1457"/>
      <c r="BR12" s="1457"/>
      <c r="BS12" s="1457"/>
      <c r="BT12" s="1457"/>
      <c r="BU12" s="1457"/>
      <c r="BV12" s="1457"/>
      <c r="BW12" s="1457"/>
      <c r="BX12" s="1458"/>
      <c r="BZ12" s="1453"/>
      <c r="CA12" s="1448"/>
      <c r="CB12" s="1448"/>
      <c r="CC12" s="1448"/>
      <c r="CD12" s="1448"/>
      <c r="CE12" s="1447"/>
      <c r="CF12" s="1448"/>
      <c r="CG12" s="1448"/>
      <c r="CH12" s="1448"/>
      <c r="CI12" s="1460"/>
      <c r="CJ12" s="1476"/>
      <c r="CK12" s="1476"/>
      <c r="CL12" s="1476"/>
      <c r="CM12" s="1476"/>
      <c r="CN12" s="1476"/>
      <c r="CO12" s="1448"/>
      <c r="CP12" s="1448"/>
      <c r="CQ12" s="1448"/>
      <c r="CR12" s="1448"/>
      <c r="CS12" s="1448"/>
      <c r="CT12" s="1447"/>
      <c r="CU12" s="1448"/>
      <c r="CV12" s="1448"/>
      <c r="CW12" s="1448"/>
      <c r="CX12" s="1448"/>
      <c r="CY12" s="1453"/>
      <c r="CZ12" s="1448"/>
      <c r="DA12" s="1448"/>
      <c r="DB12" s="1448"/>
      <c r="DC12" s="1448"/>
      <c r="DD12" s="1454"/>
      <c r="DE12" s="1447"/>
      <c r="DF12" s="1448"/>
      <c r="DG12" s="1448"/>
      <c r="DH12" s="1448"/>
      <c r="DI12" s="1448"/>
      <c r="DJ12" s="1448"/>
      <c r="DK12" s="1454"/>
      <c r="DL12" s="1448"/>
      <c r="DM12" s="1448"/>
      <c r="DN12" s="1448"/>
      <c r="DO12" s="1448"/>
      <c r="DP12" s="1448"/>
      <c r="DQ12" s="1448"/>
      <c r="DR12" s="1448"/>
      <c r="DS12" s="1447"/>
      <c r="DT12" s="1448"/>
      <c r="DU12" s="1448"/>
      <c r="DV12" s="1448"/>
      <c r="DW12" s="1448"/>
      <c r="DX12" s="1454"/>
      <c r="DY12" s="1447"/>
      <c r="DZ12" s="1448"/>
      <c r="EA12" s="1448"/>
      <c r="EB12" s="1448"/>
      <c r="EC12" s="1454"/>
      <c r="ED12" s="1448"/>
      <c r="EE12" s="1448"/>
      <c r="EF12" s="1448"/>
      <c r="EG12" s="1448"/>
      <c r="EH12" s="1448"/>
      <c r="EI12" s="1453"/>
      <c r="EJ12" s="1448"/>
      <c r="EK12" s="1448"/>
      <c r="EL12" s="1448"/>
      <c r="EM12" s="1454"/>
      <c r="EN12" s="1447"/>
      <c r="EO12" s="1448"/>
      <c r="EP12" s="1448"/>
      <c r="EQ12" s="1448"/>
      <c r="ER12" s="1454"/>
      <c r="ES12" s="1448"/>
      <c r="ET12" s="1448"/>
      <c r="EU12" s="1448"/>
      <c r="EV12" s="1448"/>
      <c r="EW12" s="1460"/>
    </row>
    <row r="13" spans="1:179" ht="6" customHeight="1">
      <c r="A13" s="901"/>
      <c r="B13" s="901"/>
      <c r="C13" s="1440" t="s">
        <v>187</v>
      </c>
      <c r="D13" s="1441"/>
      <c r="E13" s="1441"/>
      <c r="F13" s="1441"/>
      <c r="G13" s="1441"/>
      <c r="H13" s="1441"/>
      <c r="I13" s="1441"/>
      <c r="J13" s="1441"/>
      <c r="K13" s="1441"/>
      <c r="L13" s="1441"/>
      <c r="M13" s="1441"/>
      <c r="N13" s="1442"/>
      <c r="O13" s="1442"/>
      <c r="P13" s="1442"/>
      <c r="Q13" s="1442"/>
      <c r="R13" s="1442"/>
      <c r="S13" s="1442"/>
      <c r="T13" s="1442"/>
      <c r="U13" s="1442"/>
      <c r="V13" s="1442"/>
      <c r="W13" s="1442"/>
      <c r="X13" s="1442"/>
      <c r="Y13" s="1442"/>
      <c r="Z13" s="1442"/>
      <c r="AA13" s="1442"/>
      <c r="AB13" s="1442"/>
      <c r="AC13" s="1442"/>
      <c r="AD13" s="1442"/>
      <c r="AE13" s="1442"/>
      <c r="AF13" s="1442"/>
      <c r="AG13" s="1442"/>
      <c r="AH13" s="1442"/>
      <c r="AI13" s="1442"/>
      <c r="AJ13" s="1442"/>
      <c r="AK13" s="1442"/>
      <c r="AL13" s="1442"/>
      <c r="AM13" s="1442"/>
      <c r="AN13" s="1442"/>
      <c r="AO13" s="1442"/>
      <c r="AP13" s="1442"/>
      <c r="AQ13" s="1442"/>
      <c r="AR13" s="1442"/>
      <c r="AS13" s="1442"/>
      <c r="AT13" s="1442"/>
      <c r="AU13" s="1442"/>
      <c r="AV13" s="1442"/>
      <c r="AW13" s="1442"/>
      <c r="AX13" s="1442"/>
      <c r="AY13" s="1442"/>
      <c r="AZ13" s="1442"/>
      <c r="BA13" s="1442"/>
      <c r="BB13" s="1443" t="s">
        <v>188</v>
      </c>
      <c r="BC13" s="1443"/>
      <c r="BD13" s="1443"/>
      <c r="BE13" s="1443"/>
      <c r="BF13" s="1443"/>
      <c r="BG13" s="1443"/>
      <c r="BH13" s="1443"/>
      <c r="BI13" s="1443"/>
      <c r="BJ13" s="1443"/>
      <c r="BK13" s="1443"/>
      <c r="BL13" s="1443"/>
      <c r="BM13" s="1443"/>
      <c r="BN13" s="1443"/>
      <c r="BO13" s="1443"/>
      <c r="BP13" s="1443"/>
      <c r="BQ13" s="1443"/>
      <c r="BR13" s="1443"/>
      <c r="BS13" s="1443"/>
      <c r="BT13" s="1443"/>
      <c r="BU13" s="1443"/>
      <c r="BV13" s="1443"/>
      <c r="BW13" s="1443"/>
      <c r="BX13" s="1444"/>
      <c r="BZ13" s="1455"/>
      <c r="CA13" s="1450"/>
      <c r="CB13" s="1450"/>
      <c r="CC13" s="1450"/>
      <c r="CD13" s="1450"/>
      <c r="CE13" s="1449"/>
      <c r="CF13" s="1450"/>
      <c r="CG13" s="1450"/>
      <c r="CH13" s="1450"/>
      <c r="CI13" s="1461"/>
      <c r="CJ13" s="1476"/>
      <c r="CK13" s="1476"/>
      <c r="CL13" s="1476"/>
      <c r="CM13" s="1476"/>
      <c r="CN13" s="1476"/>
      <c r="CO13" s="1450"/>
      <c r="CP13" s="1450"/>
      <c r="CQ13" s="1450"/>
      <c r="CR13" s="1450"/>
      <c r="CS13" s="1450"/>
      <c r="CT13" s="1449"/>
      <c r="CU13" s="1450"/>
      <c r="CV13" s="1450"/>
      <c r="CW13" s="1450"/>
      <c r="CX13" s="1450"/>
      <c r="CY13" s="1455"/>
      <c r="CZ13" s="1450"/>
      <c r="DA13" s="1450"/>
      <c r="DB13" s="1450"/>
      <c r="DC13" s="1450"/>
      <c r="DD13" s="1456"/>
      <c r="DE13" s="1449"/>
      <c r="DF13" s="1450"/>
      <c r="DG13" s="1450"/>
      <c r="DH13" s="1450"/>
      <c r="DI13" s="1450"/>
      <c r="DJ13" s="1450"/>
      <c r="DK13" s="1456"/>
      <c r="DL13" s="1450"/>
      <c r="DM13" s="1450"/>
      <c r="DN13" s="1450"/>
      <c r="DO13" s="1450"/>
      <c r="DP13" s="1450"/>
      <c r="DQ13" s="1450"/>
      <c r="DR13" s="1450"/>
      <c r="DS13" s="1449"/>
      <c r="DT13" s="1450"/>
      <c r="DU13" s="1450"/>
      <c r="DV13" s="1450"/>
      <c r="DW13" s="1450"/>
      <c r="DX13" s="1456"/>
      <c r="DY13" s="1449"/>
      <c r="DZ13" s="1450"/>
      <c r="EA13" s="1450"/>
      <c r="EB13" s="1450"/>
      <c r="EC13" s="1456"/>
      <c r="ED13" s="1450"/>
      <c r="EE13" s="1450"/>
      <c r="EF13" s="1450"/>
      <c r="EG13" s="1450"/>
      <c r="EH13" s="1450"/>
      <c r="EI13" s="1455"/>
      <c r="EJ13" s="1450"/>
      <c r="EK13" s="1450"/>
      <c r="EL13" s="1450"/>
      <c r="EM13" s="1456"/>
      <c r="EN13" s="1449"/>
      <c r="EO13" s="1450"/>
      <c r="EP13" s="1450"/>
      <c r="EQ13" s="1450"/>
      <c r="ER13" s="1456"/>
      <c r="ES13" s="1450"/>
      <c r="ET13" s="1450"/>
      <c r="EU13" s="1450"/>
      <c r="EV13" s="1450"/>
      <c r="EW13" s="1461"/>
    </row>
    <row r="14" spans="1:179" ht="6" customHeight="1">
      <c r="A14" s="901"/>
      <c r="B14" s="901"/>
      <c r="C14" s="1440"/>
      <c r="D14" s="1441"/>
      <c r="E14" s="1441"/>
      <c r="F14" s="1441"/>
      <c r="G14" s="1441"/>
      <c r="H14" s="1441"/>
      <c r="I14" s="1441"/>
      <c r="J14" s="1441"/>
      <c r="K14" s="1441"/>
      <c r="L14" s="1441"/>
      <c r="M14" s="1441"/>
      <c r="N14" s="1442"/>
      <c r="O14" s="1442"/>
      <c r="P14" s="1442"/>
      <c r="Q14" s="1442"/>
      <c r="R14" s="1442"/>
      <c r="S14" s="1442"/>
      <c r="T14" s="1442"/>
      <c r="U14" s="1442"/>
      <c r="V14" s="1442"/>
      <c r="W14" s="1442"/>
      <c r="X14" s="1442"/>
      <c r="Y14" s="1442"/>
      <c r="Z14" s="1442"/>
      <c r="AA14" s="1442"/>
      <c r="AB14" s="1442"/>
      <c r="AC14" s="1442"/>
      <c r="AD14" s="1442"/>
      <c r="AE14" s="1442"/>
      <c r="AF14" s="1442"/>
      <c r="AG14" s="1442"/>
      <c r="AH14" s="1442"/>
      <c r="AI14" s="1442"/>
      <c r="AJ14" s="1442"/>
      <c r="AK14" s="1442"/>
      <c r="AL14" s="1442"/>
      <c r="AM14" s="1442"/>
      <c r="AN14" s="1442"/>
      <c r="AO14" s="1442"/>
      <c r="AP14" s="1442"/>
      <c r="AQ14" s="1442"/>
      <c r="AR14" s="1442"/>
      <c r="AS14" s="1442"/>
      <c r="AT14" s="1442"/>
      <c r="AU14" s="1442"/>
      <c r="AV14" s="1442"/>
      <c r="AW14" s="1442"/>
      <c r="AX14" s="1442"/>
      <c r="AY14" s="1442"/>
      <c r="AZ14" s="1442"/>
      <c r="BA14" s="1442"/>
      <c r="BB14" s="1443"/>
      <c r="BC14" s="1443"/>
      <c r="BD14" s="1443"/>
      <c r="BE14" s="1443"/>
      <c r="BF14" s="1443"/>
      <c r="BG14" s="1443"/>
      <c r="BH14" s="1443"/>
      <c r="BI14" s="1443"/>
      <c r="BJ14" s="1443"/>
      <c r="BK14" s="1443"/>
      <c r="BL14" s="1443"/>
      <c r="BM14" s="1443"/>
      <c r="BN14" s="1443"/>
      <c r="BO14" s="1443"/>
      <c r="BP14" s="1443"/>
      <c r="BQ14" s="1443"/>
      <c r="BR14" s="1443"/>
      <c r="BS14" s="1443"/>
      <c r="BT14" s="1443"/>
      <c r="BU14" s="1443"/>
      <c r="BV14" s="1443"/>
      <c r="BW14" s="1443"/>
      <c r="BX14" s="1444"/>
      <c r="BZ14" s="145"/>
      <c r="CA14" s="145"/>
      <c r="CB14" s="145"/>
      <c r="CC14" s="145"/>
      <c r="CD14" s="145"/>
      <c r="CE14" s="145"/>
      <c r="CF14" s="145"/>
      <c r="CG14" s="145"/>
      <c r="CH14" s="145"/>
      <c r="CI14" s="145"/>
      <c r="CJ14" s="145"/>
      <c r="CK14" s="145"/>
      <c r="CL14" s="145"/>
      <c r="CM14" s="145"/>
      <c r="CN14" s="145"/>
      <c r="CO14" s="145"/>
      <c r="CP14" s="145"/>
      <c r="CQ14" s="146"/>
      <c r="CR14" s="146"/>
      <c r="CS14" s="146"/>
      <c r="CT14" s="146"/>
      <c r="CU14" s="146"/>
      <c r="CV14" s="146"/>
      <c r="CW14" s="146"/>
      <c r="CX14" s="146"/>
      <c r="CY14" s="146"/>
      <c r="CZ14" s="146"/>
      <c r="DA14" s="146"/>
      <c r="DB14" s="146"/>
      <c r="DC14" s="146"/>
      <c r="DD14" s="146"/>
      <c r="DE14" s="146"/>
      <c r="DF14" s="146"/>
      <c r="DG14" s="146"/>
      <c r="DH14" s="146"/>
      <c r="DI14" s="146"/>
      <c r="DJ14" s="146"/>
      <c r="DK14" s="146"/>
      <c r="DL14" s="146"/>
      <c r="DM14" s="146"/>
      <c r="DN14" s="146"/>
      <c r="DO14" s="146"/>
      <c r="DP14" s="146"/>
      <c r="DQ14" s="146"/>
      <c r="DR14" s="146"/>
      <c r="DS14" s="146"/>
      <c r="DT14" s="146"/>
      <c r="DU14" s="146"/>
      <c r="DV14" s="146"/>
      <c r="DW14" s="146"/>
      <c r="DX14" s="146"/>
      <c r="DY14" s="146"/>
      <c r="DZ14" s="146"/>
      <c r="EA14" s="146"/>
      <c r="EB14" s="146"/>
      <c r="EC14" s="146"/>
      <c r="ED14" s="146"/>
      <c r="EE14" s="146"/>
      <c r="EF14" s="146"/>
      <c r="EG14" s="146"/>
      <c r="EH14" s="146"/>
      <c r="EI14" s="146"/>
      <c r="EJ14" s="146"/>
      <c r="EK14" s="146"/>
      <c r="EL14" s="146"/>
      <c r="EM14" s="146"/>
      <c r="EN14" s="146"/>
      <c r="EO14" s="146"/>
      <c r="EP14" s="146"/>
      <c r="EQ14" s="146"/>
      <c r="ER14" s="146"/>
      <c r="ES14" s="146"/>
      <c r="ET14" s="146"/>
      <c r="EU14" s="146"/>
      <c r="EV14" s="146"/>
      <c r="EW14" s="146"/>
      <c r="EX14" s="146"/>
      <c r="EY14" s="146"/>
      <c r="EZ14" s="146"/>
      <c r="FA14" s="146"/>
      <c r="FB14" s="146"/>
      <c r="FC14" s="146"/>
      <c r="FD14" s="146"/>
    </row>
    <row r="15" spans="1:179" ht="9.75" customHeight="1">
      <c r="A15" s="901"/>
      <c r="B15" s="901"/>
      <c r="C15" s="1481"/>
      <c r="D15" s="1118"/>
      <c r="E15" s="1118"/>
      <c r="F15" s="1118"/>
      <c r="G15" s="1118"/>
      <c r="H15" s="1118"/>
      <c r="I15" s="1118"/>
      <c r="J15" s="1118"/>
      <c r="K15" s="1118"/>
      <c r="L15" s="1118"/>
      <c r="M15" s="1118"/>
      <c r="N15" s="1118"/>
      <c r="O15" s="1118"/>
      <c r="P15" s="1118"/>
      <c r="Q15" s="1118"/>
      <c r="R15" s="1118"/>
      <c r="S15" s="1118"/>
      <c r="T15" s="1118"/>
      <c r="U15" s="1118"/>
      <c r="V15" s="1118"/>
      <c r="W15" s="1118"/>
      <c r="X15" s="1118"/>
      <c r="Y15" s="1118"/>
      <c r="Z15" s="1118"/>
      <c r="AA15" s="1118"/>
      <c r="AB15" s="1118"/>
      <c r="AC15" s="1118"/>
      <c r="AD15" s="1118"/>
      <c r="AE15" s="1118"/>
      <c r="AF15" s="1118"/>
      <c r="AG15" s="1118"/>
      <c r="AH15" s="1118"/>
      <c r="AI15" s="1118"/>
      <c r="AJ15" s="1118"/>
      <c r="AK15" s="1118"/>
      <c r="AL15" s="1118"/>
      <c r="AM15" s="1118"/>
      <c r="AN15" s="1118"/>
      <c r="AO15" s="1118"/>
      <c r="AP15" s="1118"/>
      <c r="AQ15" s="1118"/>
      <c r="AR15" s="1118"/>
      <c r="AS15" s="1118"/>
      <c r="AT15" s="1118"/>
      <c r="AU15" s="1118"/>
      <c r="AV15" s="1118"/>
      <c r="AW15" s="1118"/>
      <c r="AX15" s="1118"/>
      <c r="AY15" s="1118"/>
      <c r="AZ15" s="1118"/>
      <c r="BA15" s="1118"/>
      <c r="BB15" s="1118"/>
      <c r="BC15" s="1118"/>
      <c r="BD15" s="1118"/>
      <c r="BE15" s="1118"/>
      <c r="BF15" s="1118"/>
      <c r="BG15" s="1118"/>
      <c r="BH15" s="1118"/>
      <c r="BI15" s="1118"/>
      <c r="BJ15" s="1118"/>
      <c r="BK15" s="1118"/>
      <c r="BL15" s="1118"/>
      <c r="BM15" s="1118"/>
      <c r="BN15" s="1118"/>
      <c r="BO15" s="1118"/>
      <c r="BP15" s="1118"/>
      <c r="BQ15" s="1118"/>
      <c r="BR15" s="1118"/>
      <c r="BS15" s="1118"/>
      <c r="BT15" s="1118"/>
      <c r="BU15" s="1118"/>
      <c r="BV15" s="1118"/>
      <c r="BW15" s="1118"/>
      <c r="BX15" s="1119"/>
      <c r="BY15" s="143"/>
      <c r="BZ15" s="145"/>
      <c r="CA15" s="145"/>
      <c r="CB15" s="145"/>
      <c r="CC15" s="145"/>
      <c r="CD15" s="145"/>
      <c r="CE15" s="145"/>
      <c r="CF15" s="145"/>
      <c r="CG15" s="145"/>
      <c r="CH15" s="145"/>
      <c r="CI15" s="145"/>
      <c r="CJ15" s="145"/>
      <c r="CK15" s="145"/>
      <c r="CL15" s="145"/>
      <c r="CM15" s="145"/>
      <c r="CN15" s="145"/>
      <c r="CO15" s="145"/>
      <c r="CP15" s="145"/>
      <c r="CQ15" s="146"/>
      <c r="CR15" s="146"/>
      <c r="CS15" s="146"/>
      <c r="CT15" s="146"/>
      <c r="CU15" s="146"/>
      <c r="CV15" s="146"/>
      <c r="CW15" s="146"/>
      <c r="CX15" s="146"/>
      <c r="CY15" s="146"/>
      <c r="CZ15" s="146"/>
      <c r="DA15" s="146"/>
      <c r="DB15" s="146"/>
      <c r="DC15" s="146"/>
      <c r="DD15" s="146"/>
      <c r="DE15" s="146"/>
      <c r="DF15" s="146"/>
      <c r="DG15" s="146"/>
      <c r="DH15" s="146"/>
      <c r="DI15" s="146"/>
      <c r="DJ15" s="146"/>
      <c r="DK15" s="146"/>
      <c r="DL15" s="146"/>
      <c r="DM15" s="146"/>
      <c r="DN15" s="146"/>
      <c r="DO15" s="146"/>
      <c r="DP15" s="146"/>
      <c r="DQ15" s="146"/>
      <c r="DR15" s="146"/>
      <c r="DS15" s="146"/>
      <c r="DT15" s="146"/>
      <c r="DU15" s="146"/>
      <c r="DV15" s="146"/>
      <c r="DW15" s="146"/>
      <c r="DX15" s="146"/>
      <c r="DY15" s="146"/>
      <c r="DZ15" s="146"/>
      <c r="EA15" s="146"/>
      <c r="EB15" s="146"/>
      <c r="EC15" s="146"/>
      <c r="ED15" s="146"/>
      <c r="EE15" s="146"/>
      <c r="EF15" s="146"/>
      <c r="EG15" s="146"/>
      <c r="EH15" s="146"/>
      <c r="EI15" s="146"/>
      <c r="EJ15" s="146"/>
      <c r="EK15" s="146"/>
      <c r="EL15" s="146"/>
      <c r="EM15" s="146"/>
      <c r="EN15" s="146"/>
      <c r="EO15" s="146"/>
      <c r="EP15" s="146"/>
      <c r="EQ15" s="146"/>
      <c r="ER15" s="146"/>
      <c r="ES15" s="146"/>
      <c r="ET15" s="146"/>
      <c r="EU15" s="146"/>
      <c r="EV15" s="146"/>
      <c r="EW15" s="146"/>
      <c r="EX15" s="146"/>
      <c r="EY15" s="146"/>
      <c r="EZ15" s="146"/>
      <c r="FA15" s="146"/>
      <c r="FB15" s="146"/>
      <c r="FC15" s="146"/>
      <c r="FD15" s="146"/>
    </row>
    <row r="16" spans="1:179" ht="12.75" customHeight="1">
      <c r="A16" s="901"/>
      <c r="B16" s="901"/>
      <c r="C16" s="143"/>
      <c r="D16" s="143"/>
      <c r="E16" s="143"/>
      <c r="F16" s="143"/>
      <c r="G16" s="143"/>
      <c r="H16" s="143"/>
      <c r="I16" s="143"/>
      <c r="J16" s="143"/>
      <c r="K16" s="143"/>
      <c r="L16" s="143"/>
      <c r="M16" s="143"/>
      <c r="N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Z16" s="895" t="s">
        <v>189</v>
      </c>
      <c r="CA16" s="895"/>
      <c r="CB16" s="895"/>
      <c r="CC16" s="895"/>
      <c r="CD16" s="895"/>
      <c r="CE16" s="895"/>
      <c r="CF16" s="895"/>
      <c r="CG16" s="895"/>
      <c r="CH16" s="895"/>
      <c r="CI16" s="895"/>
      <c r="CJ16" s="895"/>
      <c r="CK16" s="895"/>
      <c r="CL16" s="895"/>
      <c r="CM16" s="895"/>
      <c r="CN16" s="895"/>
      <c r="CO16" s="895"/>
      <c r="CP16" s="895"/>
      <c r="CQ16" s="1462" t="s">
        <v>190</v>
      </c>
      <c r="CR16" s="1462"/>
      <c r="CS16" s="1462"/>
      <c r="CT16" s="1462"/>
      <c r="CU16" s="1462"/>
      <c r="CV16" s="1462"/>
      <c r="CW16" s="1462"/>
      <c r="CX16" s="1462"/>
      <c r="CY16" s="1462"/>
      <c r="CZ16" s="1462"/>
      <c r="DA16" s="1462"/>
      <c r="DB16" s="1462"/>
      <c r="DC16" s="1462"/>
      <c r="DD16" s="1462"/>
      <c r="DE16" s="1462"/>
      <c r="DF16" s="1462"/>
      <c r="DG16" s="1462"/>
      <c r="DH16" s="1462"/>
      <c r="DI16" s="1462"/>
      <c r="DJ16" s="1462"/>
      <c r="DK16" s="1462"/>
      <c r="DL16" s="1462"/>
      <c r="DM16" s="1462"/>
      <c r="DN16" s="1462"/>
      <c r="DO16" s="1462"/>
      <c r="DP16" s="1462"/>
      <c r="DQ16" s="1462"/>
      <c r="DR16" s="1462"/>
      <c r="DS16" s="1462"/>
      <c r="DT16" s="1462"/>
      <c r="DU16" s="1462"/>
      <c r="DV16" s="1462"/>
      <c r="DW16" s="1462"/>
      <c r="DX16" s="1462"/>
      <c r="DY16" s="1462"/>
      <c r="DZ16" s="1462"/>
      <c r="EA16" s="1462"/>
      <c r="EB16" s="1462"/>
      <c r="EC16" s="1462"/>
      <c r="ED16" s="1462"/>
      <c r="EE16" s="1462"/>
      <c r="EF16" s="1462"/>
      <c r="EG16" s="1462"/>
      <c r="EH16" s="1462"/>
      <c r="EI16" s="1462"/>
      <c r="EJ16" s="1462"/>
      <c r="EK16" s="1462"/>
      <c r="EL16" s="1462"/>
      <c r="EM16" s="1462"/>
      <c r="EN16" s="1462"/>
      <c r="EO16" s="1462"/>
      <c r="EP16" s="1462"/>
      <c r="EQ16" s="1462"/>
      <c r="ER16" s="1462"/>
      <c r="ES16" s="1462"/>
      <c r="ET16" s="1462"/>
      <c r="EU16" s="1462"/>
      <c r="EV16" s="1462"/>
      <c r="EW16" s="1462"/>
      <c r="EX16" s="1462"/>
      <c r="EY16" s="1462"/>
      <c r="EZ16" s="1462"/>
      <c r="FA16" s="1462"/>
      <c r="FB16" s="1462"/>
      <c r="FC16" s="1462"/>
      <c r="FD16" s="1462"/>
    </row>
    <row r="17" spans="1:178" ht="11.25" customHeight="1">
      <c r="A17" s="901"/>
      <c r="B17" s="901"/>
      <c r="AC17" s="901" t="s">
        <v>191</v>
      </c>
      <c r="AD17" s="901"/>
      <c r="AE17" s="901"/>
      <c r="AF17" s="901"/>
      <c r="AG17" s="901"/>
      <c r="AH17" s="901"/>
      <c r="AI17" s="901"/>
      <c r="AJ17" s="901"/>
      <c r="AK17" s="901"/>
      <c r="AL17" s="901"/>
      <c r="AM17" s="901"/>
      <c r="AN17" s="901"/>
      <c r="AO17" s="901"/>
      <c r="AP17" s="1289"/>
      <c r="AQ17" s="1289"/>
      <c r="AR17" s="1289"/>
      <c r="AS17" s="1289"/>
      <c r="AT17" s="1289"/>
      <c r="AU17" s="1289"/>
      <c r="AV17" s="1289"/>
      <c r="AW17" s="1289"/>
      <c r="AX17" s="1289"/>
      <c r="AY17" s="1289"/>
      <c r="AZ17" s="1289"/>
      <c r="BA17" s="1289"/>
      <c r="BB17" s="1289"/>
      <c r="BC17" s="1289"/>
      <c r="BD17" s="1289"/>
      <c r="BE17" s="1289"/>
      <c r="BF17" s="1289"/>
      <c r="BG17" s="1289"/>
      <c r="BH17" s="1289"/>
      <c r="BI17" s="1289"/>
      <c r="BJ17" s="1289"/>
      <c r="BK17" s="1289"/>
      <c r="BL17" s="1289"/>
      <c r="BM17" s="1289"/>
      <c r="BN17" s="1289"/>
      <c r="BO17" s="1289"/>
      <c r="BP17" s="1289"/>
      <c r="BQ17" s="1289"/>
      <c r="BR17" s="1289"/>
      <c r="BS17" s="1289"/>
      <c r="BT17" s="1289"/>
      <c r="BU17" s="1289"/>
      <c r="BV17" s="1289"/>
      <c r="BW17" s="1289"/>
      <c r="BX17" s="1289"/>
      <c r="BZ17" s="1463"/>
      <c r="CA17" s="1463"/>
      <c r="CB17" s="1463"/>
      <c r="CC17" s="1463"/>
      <c r="CD17" s="1463"/>
      <c r="CE17" s="1463"/>
      <c r="CF17" s="1463"/>
      <c r="CG17" s="1463"/>
      <c r="CH17" s="1463"/>
      <c r="CI17" s="1463"/>
      <c r="CJ17" s="1463"/>
      <c r="CK17" s="1463"/>
      <c r="CL17" s="1463"/>
      <c r="CM17" s="1463"/>
      <c r="CN17" s="1463"/>
      <c r="CO17" s="1463"/>
      <c r="CP17" s="1463"/>
      <c r="CQ17" s="1289" t="s">
        <v>192</v>
      </c>
      <c r="CR17" s="1289"/>
      <c r="CS17" s="1289"/>
      <c r="CT17" s="1289"/>
      <c r="CU17" s="1289"/>
      <c r="CV17" s="1289"/>
      <c r="CW17" s="1289"/>
      <c r="CX17" s="1289"/>
      <c r="CY17" s="1289"/>
      <c r="CZ17" s="1289"/>
      <c r="DA17" s="1289"/>
      <c r="DB17" s="1289"/>
      <c r="DC17" s="1289"/>
      <c r="DD17" s="1289"/>
      <c r="DE17" s="1289"/>
      <c r="DF17" s="1289"/>
      <c r="DG17" s="1289"/>
      <c r="DH17" s="1289"/>
      <c r="DI17" s="1289"/>
      <c r="DJ17" s="1289"/>
      <c r="DK17" s="1289"/>
      <c r="DL17" s="1289"/>
      <c r="DM17" s="1289"/>
      <c r="DN17" s="1289"/>
      <c r="DO17" s="1289"/>
      <c r="DP17" s="1289"/>
      <c r="DQ17" s="1289"/>
      <c r="DR17" s="1289"/>
      <c r="DS17" s="1289"/>
      <c r="DT17" s="1289"/>
      <c r="DU17" s="1289"/>
      <c r="DV17" s="1289"/>
      <c r="DW17" s="1289"/>
      <c r="DX17" s="1289"/>
      <c r="DY17" s="1289"/>
      <c r="DZ17" s="1289"/>
      <c r="EA17" s="1289"/>
      <c r="EB17" s="1289"/>
      <c r="EC17" s="1289"/>
      <c r="ED17" s="1289"/>
      <c r="EE17" s="1289"/>
      <c r="EF17" s="1289"/>
      <c r="EG17" s="1289"/>
      <c r="EH17" s="1289"/>
      <c r="EI17" s="1289"/>
      <c r="EJ17" s="1289"/>
      <c r="EK17" s="1289"/>
      <c r="EL17" s="1289"/>
      <c r="EM17" s="1289"/>
      <c r="EN17" s="1289"/>
      <c r="EO17" s="1289"/>
      <c r="EP17" s="1289"/>
      <c r="EQ17" s="1289"/>
      <c r="ER17" s="1289"/>
      <c r="ES17" s="1289"/>
      <c r="ET17" s="1289"/>
      <c r="EU17" s="1289"/>
      <c r="EV17" s="1289"/>
      <c r="EW17" s="1289"/>
      <c r="EX17" s="1289"/>
      <c r="EY17" s="1289"/>
      <c r="EZ17" s="1289"/>
      <c r="FA17" s="1289"/>
      <c r="FB17" s="1289"/>
      <c r="FC17" s="1289"/>
      <c r="FD17" s="1289"/>
      <c r="FI17" s="147">
        <v>0</v>
      </c>
      <c r="FJ17" s="147"/>
      <c r="FK17" s="147"/>
      <c r="FL17" s="147"/>
      <c r="FM17" s="147">
        <v>0</v>
      </c>
      <c r="FN17" s="147"/>
      <c r="FO17" s="147"/>
      <c r="FP17" s="147"/>
      <c r="FQ17" s="147"/>
      <c r="FR17" s="147"/>
      <c r="FS17" s="147"/>
      <c r="FT17" s="147"/>
    </row>
    <row r="18" spans="1:178" ht="2.25" customHeight="1" thickBot="1">
      <c r="A18" s="901"/>
      <c r="B18" s="901"/>
    </row>
    <row r="19" spans="1:178" ht="5.25" customHeight="1">
      <c r="A19" s="901"/>
      <c r="B19" s="901"/>
      <c r="C19" s="1398" t="s">
        <v>193</v>
      </c>
      <c r="D19" s="1399"/>
      <c r="E19" s="1399"/>
      <c r="F19" s="1400"/>
      <c r="G19" s="1404" t="s">
        <v>194</v>
      </c>
      <c r="H19" s="1405"/>
      <c r="I19" s="1405"/>
      <c r="J19" s="1405"/>
      <c r="K19" s="1405"/>
      <c r="L19" s="1405"/>
      <c r="M19" s="1405"/>
      <c r="N19" s="1405"/>
      <c r="O19" s="1405"/>
      <c r="P19" s="1405"/>
      <c r="Q19" s="1405"/>
      <c r="R19" s="1405"/>
      <c r="S19" s="1405"/>
      <c r="T19" s="1405"/>
      <c r="U19" s="1405"/>
      <c r="V19" s="1405"/>
      <c r="W19" s="1405"/>
      <c r="X19" s="1405"/>
      <c r="Y19" s="1405"/>
      <c r="Z19" s="1405"/>
      <c r="AA19" s="1405"/>
      <c r="AB19" s="1406"/>
      <c r="AC19" s="1413" t="s">
        <v>195</v>
      </c>
      <c r="AD19" s="1399"/>
      <c r="AE19" s="1399"/>
      <c r="AF19" s="1400"/>
      <c r="AG19" s="1415" t="s">
        <v>196</v>
      </c>
      <c r="AH19" s="1416"/>
      <c r="AI19" s="1416"/>
      <c r="AJ19" s="1416"/>
      <c r="AK19" s="1416"/>
      <c r="AL19" s="1416"/>
      <c r="AM19" s="1416"/>
      <c r="AN19" s="1416"/>
      <c r="AO19" s="1416"/>
      <c r="AP19" s="1416"/>
      <c r="AQ19" s="1416"/>
      <c r="AR19" s="1416"/>
      <c r="AS19" s="1416"/>
      <c r="AT19" s="1416"/>
      <c r="AU19" s="1416"/>
      <c r="AV19" s="1416"/>
      <c r="AW19" s="1416"/>
      <c r="AX19" s="1416"/>
      <c r="AY19" s="1416"/>
      <c r="AZ19" s="1416"/>
      <c r="BA19" s="1416"/>
      <c r="BB19" s="1416"/>
      <c r="BC19" s="1416"/>
      <c r="BD19" s="1416"/>
      <c r="BE19" s="1416"/>
      <c r="BF19" s="1416"/>
      <c r="BG19" s="1416"/>
      <c r="BH19" s="1416"/>
      <c r="BI19" s="1416"/>
      <c r="BJ19" s="1416"/>
      <c r="BK19" s="1416"/>
      <c r="BL19" s="1416"/>
      <c r="BM19" s="1416"/>
      <c r="BN19" s="1416"/>
      <c r="BO19" s="1416"/>
      <c r="BP19" s="1417"/>
      <c r="BQ19" s="1422" t="s">
        <v>197</v>
      </c>
      <c r="BR19" s="1423"/>
      <c r="BS19" s="1423"/>
      <c r="BT19" s="1423"/>
      <c r="BU19" s="1423"/>
      <c r="BV19" s="1423"/>
      <c r="BW19" s="1423"/>
      <c r="BX19" s="1424"/>
      <c r="BY19" s="1426" t="s">
        <v>198</v>
      </c>
      <c r="BZ19" s="1416"/>
      <c r="CA19" s="1416"/>
      <c r="CB19" s="1416"/>
      <c r="CC19" s="1416"/>
      <c r="CD19" s="1416"/>
      <c r="CE19" s="1416"/>
      <c r="CF19" s="1416"/>
      <c r="CG19" s="1416"/>
      <c r="CH19" s="1416"/>
      <c r="CI19" s="1416"/>
      <c r="CJ19" s="1416"/>
      <c r="CK19" s="1416"/>
      <c r="CL19" s="1416"/>
      <c r="CM19" s="1416"/>
      <c r="CN19" s="1416"/>
      <c r="CO19" s="1416"/>
      <c r="CP19" s="1416"/>
      <c r="CQ19" s="1416"/>
      <c r="CR19" s="1416"/>
      <c r="CS19" s="1416"/>
      <c r="CT19" s="1416"/>
      <c r="CU19" s="1416"/>
      <c r="CV19" s="1416"/>
      <c r="CW19" s="1416"/>
      <c r="CX19" s="1416"/>
      <c r="CY19" s="1416"/>
      <c r="CZ19" s="1427"/>
      <c r="DA19" s="1355" t="s">
        <v>199</v>
      </c>
      <c r="DB19" s="1356"/>
      <c r="DC19" s="1356"/>
      <c r="DD19" s="1356"/>
      <c r="DE19" s="1356"/>
      <c r="DF19" s="1356"/>
      <c r="DG19" s="1356"/>
      <c r="DH19" s="1356"/>
      <c r="DI19" s="1356"/>
      <c r="DJ19" s="1357"/>
      <c r="DK19" s="1361" t="s">
        <v>200</v>
      </c>
      <c r="DL19" s="1356"/>
      <c r="DM19" s="1356"/>
      <c r="DN19" s="1356"/>
      <c r="DO19" s="1356"/>
      <c r="DP19" s="1356"/>
      <c r="DQ19" s="1356"/>
      <c r="DR19" s="1356"/>
      <c r="DS19" s="1356"/>
      <c r="DT19" s="1357"/>
      <c r="DU19" s="1363" t="s">
        <v>201</v>
      </c>
      <c r="DV19" s="1364"/>
      <c r="DW19" s="1364"/>
      <c r="DX19" s="1364"/>
      <c r="DY19" s="1364"/>
      <c r="DZ19" s="1364"/>
      <c r="EA19" s="1364"/>
      <c r="EB19" s="1364"/>
      <c r="EC19" s="1364"/>
      <c r="ED19" s="1364"/>
      <c r="EE19" s="1364"/>
      <c r="EF19" s="1364"/>
      <c r="EG19" s="1364"/>
      <c r="EH19" s="1364"/>
      <c r="EI19" s="1364"/>
      <c r="EJ19" s="1364"/>
      <c r="EK19" s="1364"/>
      <c r="EL19" s="1364"/>
      <c r="EM19" s="1364"/>
      <c r="EN19" s="1364"/>
      <c r="EO19" s="1364"/>
      <c r="EP19" s="1364"/>
      <c r="EQ19" s="1364"/>
      <c r="ER19" s="1364"/>
      <c r="ES19" s="1364"/>
      <c r="ET19" s="1364"/>
      <c r="EU19" s="1364"/>
      <c r="EV19" s="1364"/>
      <c r="EW19" s="1364"/>
      <c r="EX19" s="1364"/>
      <c r="EY19" s="1364"/>
      <c r="EZ19" s="1364"/>
      <c r="FA19" s="1364"/>
      <c r="FB19" s="1364"/>
      <c r="FC19" s="1364"/>
      <c r="FD19" s="1365"/>
      <c r="FE19" s="1372" t="s">
        <v>202</v>
      </c>
      <c r="FF19" s="1373"/>
      <c r="FG19" s="1373"/>
      <c r="FH19" s="1373"/>
      <c r="FI19" s="1373"/>
      <c r="FJ19" s="1373"/>
      <c r="FK19" s="1373"/>
      <c r="FL19" s="1373"/>
      <c r="FM19" s="1373"/>
      <c r="FN19" s="1378"/>
      <c r="FO19" s="1378"/>
      <c r="FP19" s="1378"/>
      <c r="FQ19" s="1378"/>
      <c r="FR19" s="1380" t="s">
        <v>203</v>
      </c>
      <c r="FS19" s="1380"/>
      <c r="FT19" s="1380"/>
      <c r="FU19" s="1380"/>
      <c r="FV19" s="1381"/>
    </row>
    <row r="20" spans="1:178" ht="5.25" customHeight="1">
      <c r="A20" s="901"/>
      <c r="B20" s="901"/>
      <c r="C20" s="1401"/>
      <c r="D20" s="1402"/>
      <c r="E20" s="1402"/>
      <c r="F20" s="1403"/>
      <c r="G20" s="1407"/>
      <c r="H20" s="1408"/>
      <c r="I20" s="1408"/>
      <c r="J20" s="1408"/>
      <c r="K20" s="1408"/>
      <c r="L20" s="1408"/>
      <c r="M20" s="1408"/>
      <c r="N20" s="1408"/>
      <c r="O20" s="1408"/>
      <c r="P20" s="1408"/>
      <c r="Q20" s="1408"/>
      <c r="R20" s="1408"/>
      <c r="S20" s="1408"/>
      <c r="T20" s="1408"/>
      <c r="U20" s="1408"/>
      <c r="V20" s="1408"/>
      <c r="W20" s="1408"/>
      <c r="X20" s="1408"/>
      <c r="Y20" s="1408"/>
      <c r="Z20" s="1408"/>
      <c r="AA20" s="1408"/>
      <c r="AB20" s="1409"/>
      <c r="AC20" s="1414"/>
      <c r="AD20" s="1402"/>
      <c r="AE20" s="1402"/>
      <c r="AF20" s="1403"/>
      <c r="AG20" s="1418"/>
      <c r="AH20" s="1367"/>
      <c r="AI20" s="1367"/>
      <c r="AJ20" s="1367"/>
      <c r="AK20" s="1367"/>
      <c r="AL20" s="1367"/>
      <c r="AM20" s="1367"/>
      <c r="AN20" s="1367"/>
      <c r="AO20" s="1367"/>
      <c r="AP20" s="1367"/>
      <c r="AQ20" s="1367"/>
      <c r="AR20" s="1367"/>
      <c r="AS20" s="1367"/>
      <c r="AT20" s="1367"/>
      <c r="AU20" s="1367"/>
      <c r="AV20" s="1367"/>
      <c r="AW20" s="1367"/>
      <c r="AX20" s="1367"/>
      <c r="AY20" s="1367"/>
      <c r="AZ20" s="1367"/>
      <c r="BA20" s="1367"/>
      <c r="BB20" s="1367"/>
      <c r="BC20" s="1367"/>
      <c r="BD20" s="1367"/>
      <c r="BE20" s="1367"/>
      <c r="BF20" s="1367"/>
      <c r="BG20" s="1367"/>
      <c r="BH20" s="1367"/>
      <c r="BI20" s="1367"/>
      <c r="BJ20" s="1367"/>
      <c r="BK20" s="1367"/>
      <c r="BL20" s="1367"/>
      <c r="BM20" s="1367"/>
      <c r="BN20" s="1367"/>
      <c r="BO20" s="1367"/>
      <c r="BP20" s="1419"/>
      <c r="BQ20" s="1401"/>
      <c r="BR20" s="1402"/>
      <c r="BS20" s="1402"/>
      <c r="BT20" s="1402"/>
      <c r="BU20" s="1402"/>
      <c r="BV20" s="1402"/>
      <c r="BW20" s="1402"/>
      <c r="BX20" s="1425"/>
      <c r="BY20" s="1366"/>
      <c r="BZ20" s="1367"/>
      <c r="CA20" s="1367"/>
      <c r="CB20" s="1367"/>
      <c r="CC20" s="1367"/>
      <c r="CD20" s="1367"/>
      <c r="CE20" s="1367"/>
      <c r="CF20" s="1367"/>
      <c r="CG20" s="1367"/>
      <c r="CH20" s="1367"/>
      <c r="CI20" s="1367"/>
      <c r="CJ20" s="1367"/>
      <c r="CK20" s="1367"/>
      <c r="CL20" s="1367"/>
      <c r="CM20" s="1367"/>
      <c r="CN20" s="1367"/>
      <c r="CO20" s="1367"/>
      <c r="CP20" s="1367"/>
      <c r="CQ20" s="1367"/>
      <c r="CR20" s="1367"/>
      <c r="CS20" s="1367"/>
      <c r="CT20" s="1367"/>
      <c r="CU20" s="1367"/>
      <c r="CV20" s="1367"/>
      <c r="CW20" s="1367"/>
      <c r="CX20" s="1367"/>
      <c r="CY20" s="1367"/>
      <c r="CZ20" s="1428"/>
      <c r="DA20" s="1358"/>
      <c r="DB20" s="1359"/>
      <c r="DC20" s="1359"/>
      <c r="DD20" s="1359"/>
      <c r="DE20" s="1359"/>
      <c r="DF20" s="1359"/>
      <c r="DG20" s="1359"/>
      <c r="DH20" s="1359"/>
      <c r="DI20" s="1359"/>
      <c r="DJ20" s="1360"/>
      <c r="DK20" s="1362"/>
      <c r="DL20" s="1359"/>
      <c r="DM20" s="1359"/>
      <c r="DN20" s="1359"/>
      <c r="DO20" s="1359"/>
      <c r="DP20" s="1359"/>
      <c r="DQ20" s="1359"/>
      <c r="DR20" s="1359"/>
      <c r="DS20" s="1359"/>
      <c r="DT20" s="1360"/>
      <c r="DU20" s="1366"/>
      <c r="DV20" s="1367"/>
      <c r="DW20" s="1367"/>
      <c r="DX20" s="1367"/>
      <c r="DY20" s="1367"/>
      <c r="DZ20" s="1367"/>
      <c r="EA20" s="1367"/>
      <c r="EB20" s="1367"/>
      <c r="EC20" s="1367"/>
      <c r="ED20" s="1367"/>
      <c r="EE20" s="1367"/>
      <c r="EF20" s="1367"/>
      <c r="EG20" s="1367"/>
      <c r="EH20" s="1367"/>
      <c r="EI20" s="1367"/>
      <c r="EJ20" s="1367"/>
      <c r="EK20" s="1367"/>
      <c r="EL20" s="1367"/>
      <c r="EM20" s="1367"/>
      <c r="EN20" s="1367"/>
      <c r="EO20" s="1367"/>
      <c r="EP20" s="1367"/>
      <c r="EQ20" s="1367"/>
      <c r="ER20" s="1367"/>
      <c r="ES20" s="1367"/>
      <c r="ET20" s="1367"/>
      <c r="EU20" s="1367"/>
      <c r="EV20" s="1367"/>
      <c r="EW20" s="1367"/>
      <c r="EX20" s="1367"/>
      <c r="EY20" s="1367"/>
      <c r="EZ20" s="1367"/>
      <c r="FA20" s="1367"/>
      <c r="FB20" s="1367"/>
      <c r="FC20" s="1367"/>
      <c r="FD20" s="1368"/>
      <c r="FE20" s="1374"/>
      <c r="FF20" s="1375"/>
      <c r="FG20" s="1375"/>
      <c r="FH20" s="1375"/>
      <c r="FI20" s="1375"/>
      <c r="FJ20" s="1375"/>
      <c r="FK20" s="1375"/>
      <c r="FL20" s="1375"/>
      <c r="FM20" s="1375"/>
      <c r="FN20" s="1379"/>
      <c r="FO20" s="1379"/>
      <c r="FP20" s="1379"/>
      <c r="FQ20" s="1379"/>
      <c r="FR20" s="1293"/>
      <c r="FS20" s="1293"/>
      <c r="FT20" s="1293"/>
      <c r="FU20" s="1293"/>
      <c r="FV20" s="1382"/>
    </row>
    <row r="21" spans="1:178" ht="5.25" customHeight="1">
      <c r="A21" s="901"/>
      <c r="B21" s="901"/>
      <c r="C21" s="1430" t="s">
        <v>204</v>
      </c>
      <c r="D21" s="1431"/>
      <c r="E21" s="1431"/>
      <c r="F21" s="1432"/>
      <c r="G21" s="1407"/>
      <c r="H21" s="1408"/>
      <c r="I21" s="1408"/>
      <c r="J21" s="1408"/>
      <c r="K21" s="1408"/>
      <c r="L21" s="1408"/>
      <c r="M21" s="1408"/>
      <c r="N21" s="1408"/>
      <c r="O21" s="1408"/>
      <c r="P21" s="1408"/>
      <c r="Q21" s="1408"/>
      <c r="R21" s="1408"/>
      <c r="S21" s="1408"/>
      <c r="T21" s="1408"/>
      <c r="U21" s="1408"/>
      <c r="V21" s="1408"/>
      <c r="W21" s="1408"/>
      <c r="X21" s="1408"/>
      <c r="Y21" s="1408"/>
      <c r="Z21" s="1408"/>
      <c r="AA21" s="1408"/>
      <c r="AB21" s="1409"/>
      <c r="AC21" s="1436" t="s">
        <v>205</v>
      </c>
      <c r="AD21" s="1431"/>
      <c r="AE21" s="1431"/>
      <c r="AF21" s="1432"/>
      <c r="AG21" s="1418"/>
      <c r="AH21" s="1367"/>
      <c r="AI21" s="1367"/>
      <c r="AJ21" s="1367"/>
      <c r="AK21" s="1367"/>
      <c r="AL21" s="1367"/>
      <c r="AM21" s="1367"/>
      <c r="AN21" s="1367"/>
      <c r="AO21" s="1367"/>
      <c r="AP21" s="1367"/>
      <c r="AQ21" s="1367"/>
      <c r="AR21" s="1367"/>
      <c r="AS21" s="1367"/>
      <c r="AT21" s="1367"/>
      <c r="AU21" s="1367"/>
      <c r="AV21" s="1367"/>
      <c r="AW21" s="1367"/>
      <c r="AX21" s="1367"/>
      <c r="AY21" s="1367"/>
      <c r="AZ21" s="1367"/>
      <c r="BA21" s="1367"/>
      <c r="BB21" s="1367"/>
      <c r="BC21" s="1367"/>
      <c r="BD21" s="1367"/>
      <c r="BE21" s="1367"/>
      <c r="BF21" s="1367"/>
      <c r="BG21" s="1367"/>
      <c r="BH21" s="1367"/>
      <c r="BI21" s="1367"/>
      <c r="BJ21" s="1367"/>
      <c r="BK21" s="1367"/>
      <c r="BL21" s="1367"/>
      <c r="BM21" s="1367"/>
      <c r="BN21" s="1367"/>
      <c r="BO21" s="1367"/>
      <c r="BP21" s="1419"/>
      <c r="BQ21" s="1430" t="s">
        <v>206</v>
      </c>
      <c r="BR21" s="1431"/>
      <c r="BS21" s="1431"/>
      <c r="BT21" s="1431"/>
      <c r="BU21" s="1431"/>
      <c r="BV21" s="1431"/>
      <c r="BW21" s="1431"/>
      <c r="BX21" s="1438"/>
      <c r="BY21" s="1366"/>
      <c r="BZ21" s="1367"/>
      <c r="CA21" s="1367"/>
      <c r="CB21" s="1367"/>
      <c r="CC21" s="1367"/>
      <c r="CD21" s="1367"/>
      <c r="CE21" s="1367"/>
      <c r="CF21" s="1367"/>
      <c r="CG21" s="1367"/>
      <c r="CH21" s="1367"/>
      <c r="CI21" s="1367"/>
      <c r="CJ21" s="1367"/>
      <c r="CK21" s="1367"/>
      <c r="CL21" s="1367"/>
      <c r="CM21" s="1367"/>
      <c r="CN21" s="1367"/>
      <c r="CO21" s="1367"/>
      <c r="CP21" s="1367"/>
      <c r="CQ21" s="1367"/>
      <c r="CR21" s="1367"/>
      <c r="CS21" s="1367"/>
      <c r="CT21" s="1367"/>
      <c r="CU21" s="1367"/>
      <c r="CV21" s="1367"/>
      <c r="CW21" s="1367"/>
      <c r="CX21" s="1367"/>
      <c r="CY21" s="1367"/>
      <c r="CZ21" s="1428"/>
      <c r="DA21" s="1385" t="s">
        <v>207</v>
      </c>
      <c r="DB21" s="1385"/>
      <c r="DC21" s="1385"/>
      <c r="DD21" s="1385"/>
      <c r="DE21" s="1385"/>
      <c r="DF21" s="1385"/>
      <c r="DG21" s="1385"/>
      <c r="DH21" s="1385"/>
      <c r="DI21" s="1385"/>
      <c r="DJ21" s="1386"/>
      <c r="DK21" s="1389" t="s">
        <v>208</v>
      </c>
      <c r="DL21" s="1390"/>
      <c r="DM21" s="1390"/>
      <c r="DN21" s="1390"/>
      <c r="DO21" s="1390"/>
      <c r="DP21" s="1390"/>
      <c r="DQ21" s="1390"/>
      <c r="DR21" s="1390"/>
      <c r="DS21" s="1390"/>
      <c r="DT21" s="1391"/>
      <c r="DU21" s="1366"/>
      <c r="DV21" s="1367"/>
      <c r="DW21" s="1367"/>
      <c r="DX21" s="1367"/>
      <c r="DY21" s="1367"/>
      <c r="DZ21" s="1367"/>
      <c r="EA21" s="1367"/>
      <c r="EB21" s="1367"/>
      <c r="EC21" s="1367"/>
      <c r="ED21" s="1367"/>
      <c r="EE21" s="1367"/>
      <c r="EF21" s="1367"/>
      <c r="EG21" s="1367"/>
      <c r="EH21" s="1367"/>
      <c r="EI21" s="1367"/>
      <c r="EJ21" s="1367"/>
      <c r="EK21" s="1367"/>
      <c r="EL21" s="1367"/>
      <c r="EM21" s="1367"/>
      <c r="EN21" s="1367"/>
      <c r="EO21" s="1367"/>
      <c r="EP21" s="1367"/>
      <c r="EQ21" s="1367"/>
      <c r="ER21" s="1367"/>
      <c r="ES21" s="1367"/>
      <c r="ET21" s="1367"/>
      <c r="EU21" s="1367"/>
      <c r="EV21" s="1367"/>
      <c r="EW21" s="1367"/>
      <c r="EX21" s="1367"/>
      <c r="EY21" s="1367"/>
      <c r="EZ21" s="1367"/>
      <c r="FA21" s="1367"/>
      <c r="FB21" s="1367"/>
      <c r="FC21" s="1367"/>
      <c r="FD21" s="1368"/>
      <c r="FE21" s="1374"/>
      <c r="FF21" s="1375"/>
      <c r="FG21" s="1375"/>
      <c r="FH21" s="1375"/>
      <c r="FI21" s="1375"/>
      <c r="FJ21" s="1375"/>
      <c r="FK21" s="1375"/>
      <c r="FL21" s="1375"/>
      <c r="FM21" s="1375"/>
      <c r="FN21" s="1379"/>
      <c r="FO21" s="1379"/>
      <c r="FP21" s="1379"/>
      <c r="FQ21" s="1379"/>
      <c r="FR21" s="1293"/>
      <c r="FS21" s="1293"/>
      <c r="FT21" s="1293"/>
      <c r="FU21" s="1293"/>
      <c r="FV21" s="1382"/>
    </row>
    <row r="22" spans="1:178" ht="5.25" customHeight="1">
      <c r="A22" s="901"/>
      <c r="B22" s="901"/>
      <c r="C22" s="1433"/>
      <c r="D22" s="1434"/>
      <c r="E22" s="1434"/>
      <c r="F22" s="1435"/>
      <c r="G22" s="1410"/>
      <c r="H22" s="1411"/>
      <c r="I22" s="1411"/>
      <c r="J22" s="1411"/>
      <c r="K22" s="1411"/>
      <c r="L22" s="1411"/>
      <c r="M22" s="1411"/>
      <c r="N22" s="1411"/>
      <c r="O22" s="1411"/>
      <c r="P22" s="1411"/>
      <c r="Q22" s="1411"/>
      <c r="R22" s="1411"/>
      <c r="S22" s="1411"/>
      <c r="T22" s="1411"/>
      <c r="U22" s="1411"/>
      <c r="V22" s="1411"/>
      <c r="W22" s="1411"/>
      <c r="X22" s="1411"/>
      <c r="Y22" s="1411"/>
      <c r="Z22" s="1411"/>
      <c r="AA22" s="1411"/>
      <c r="AB22" s="1412"/>
      <c r="AC22" s="1437"/>
      <c r="AD22" s="1434"/>
      <c r="AE22" s="1434"/>
      <c r="AF22" s="1435"/>
      <c r="AG22" s="1420"/>
      <c r="AH22" s="1370"/>
      <c r="AI22" s="1370"/>
      <c r="AJ22" s="1370"/>
      <c r="AK22" s="1370"/>
      <c r="AL22" s="1370"/>
      <c r="AM22" s="1370"/>
      <c r="AN22" s="1370"/>
      <c r="AO22" s="1370"/>
      <c r="AP22" s="1370"/>
      <c r="AQ22" s="1370"/>
      <c r="AR22" s="1370"/>
      <c r="AS22" s="1370"/>
      <c r="AT22" s="1370"/>
      <c r="AU22" s="1370"/>
      <c r="AV22" s="1370"/>
      <c r="AW22" s="1370"/>
      <c r="AX22" s="1370"/>
      <c r="AY22" s="1370"/>
      <c r="AZ22" s="1370"/>
      <c r="BA22" s="1370"/>
      <c r="BB22" s="1370"/>
      <c r="BC22" s="1370"/>
      <c r="BD22" s="1370"/>
      <c r="BE22" s="1370"/>
      <c r="BF22" s="1370"/>
      <c r="BG22" s="1370"/>
      <c r="BH22" s="1370"/>
      <c r="BI22" s="1370"/>
      <c r="BJ22" s="1370"/>
      <c r="BK22" s="1370"/>
      <c r="BL22" s="1370"/>
      <c r="BM22" s="1370"/>
      <c r="BN22" s="1370"/>
      <c r="BO22" s="1370"/>
      <c r="BP22" s="1421"/>
      <c r="BQ22" s="1433"/>
      <c r="BR22" s="1434"/>
      <c r="BS22" s="1434"/>
      <c r="BT22" s="1434"/>
      <c r="BU22" s="1434"/>
      <c r="BV22" s="1434"/>
      <c r="BW22" s="1434"/>
      <c r="BX22" s="1439"/>
      <c r="BY22" s="1369"/>
      <c r="BZ22" s="1370"/>
      <c r="CA22" s="1370"/>
      <c r="CB22" s="1370"/>
      <c r="CC22" s="1370"/>
      <c r="CD22" s="1370"/>
      <c r="CE22" s="1370"/>
      <c r="CF22" s="1370"/>
      <c r="CG22" s="1370"/>
      <c r="CH22" s="1370"/>
      <c r="CI22" s="1370"/>
      <c r="CJ22" s="1370"/>
      <c r="CK22" s="1370"/>
      <c r="CL22" s="1370"/>
      <c r="CM22" s="1370"/>
      <c r="CN22" s="1370"/>
      <c r="CO22" s="1370"/>
      <c r="CP22" s="1370"/>
      <c r="CQ22" s="1370"/>
      <c r="CR22" s="1370"/>
      <c r="CS22" s="1370"/>
      <c r="CT22" s="1370"/>
      <c r="CU22" s="1370"/>
      <c r="CV22" s="1370"/>
      <c r="CW22" s="1370"/>
      <c r="CX22" s="1370"/>
      <c r="CY22" s="1370"/>
      <c r="CZ22" s="1429"/>
      <c r="DA22" s="1387"/>
      <c r="DB22" s="1387"/>
      <c r="DC22" s="1387"/>
      <c r="DD22" s="1387"/>
      <c r="DE22" s="1387"/>
      <c r="DF22" s="1387"/>
      <c r="DG22" s="1387"/>
      <c r="DH22" s="1387"/>
      <c r="DI22" s="1387"/>
      <c r="DJ22" s="1388"/>
      <c r="DK22" s="1392"/>
      <c r="DL22" s="1393"/>
      <c r="DM22" s="1393"/>
      <c r="DN22" s="1393"/>
      <c r="DO22" s="1393"/>
      <c r="DP22" s="1393"/>
      <c r="DQ22" s="1393"/>
      <c r="DR22" s="1393"/>
      <c r="DS22" s="1393"/>
      <c r="DT22" s="1394"/>
      <c r="DU22" s="1369"/>
      <c r="DV22" s="1370"/>
      <c r="DW22" s="1370"/>
      <c r="DX22" s="1370"/>
      <c r="DY22" s="1370"/>
      <c r="DZ22" s="1370"/>
      <c r="EA22" s="1370"/>
      <c r="EB22" s="1370"/>
      <c r="EC22" s="1370"/>
      <c r="ED22" s="1370"/>
      <c r="EE22" s="1370"/>
      <c r="EF22" s="1370"/>
      <c r="EG22" s="1370"/>
      <c r="EH22" s="1370"/>
      <c r="EI22" s="1370"/>
      <c r="EJ22" s="1370"/>
      <c r="EK22" s="1370"/>
      <c r="EL22" s="1370"/>
      <c r="EM22" s="1370"/>
      <c r="EN22" s="1370"/>
      <c r="EO22" s="1370"/>
      <c r="EP22" s="1370"/>
      <c r="EQ22" s="1370"/>
      <c r="ER22" s="1370"/>
      <c r="ES22" s="1370"/>
      <c r="ET22" s="1370"/>
      <c r="EU22" s="1370"/>
      <c r="EV22" s="1370"/>
      <c r="EW22" s="1370"/>
      <c r="EX22" s="1370"/>
      <c r="EY22" s="1370"/>
      <c r="EZ22" s="1370"/>
      <c r="FA22" s="1370"/>
      <c r="FB22" s="1370"/>
      <c r="FC22" s="1370"/>
      <c r="FD22" s="1371"/>
      <c r="FE22" s="1374"/>
      <c r="FF22" s="1375"/>
      <c r="FG22" s="1375"/>
      <c r="FH22" s="1375"/>
      <c r="FI22" s="1375"/>
      <c r="FJ22" s="1375"/>
      <c r="FK22" s="1375"/>
      <c r="FL22" s="1375"/>
      <c r="FM22" s="1375"/>
      <c r="FN22" s="1379"/>
      <c r="FO22" s="1379"/>
      <c r="FP22" s="1379"/>
      <c r="FQ22" s="1379"/>
      <c r="FR22" s="1293"/>
      <c r="FS22" s="1293"/>
      <c r="FT22" s="1293"/>
      <c r="FU22" s="1293"/>
      <c r="FV22" s="1382"/>
    </row>
    <row r="23" spans="1:178" ht="9.75" customHeight="1">
      <c r="A23" s="901"/>
      <c r="B23" s="901"/>
      <c r="C23" s="1343"/>
      <c r="D23" s="1344"/>
      <c r="E23" s="1344"/>
      <c r="F23" s="1345"/>
      <c r="G23" s="1343"/>
      <c r="H23" s="1344"/>
      <c r="I23" s="1344"/>
      <c r="J23" s="1344"/>
      <c r="K23" s="1344"/>
      <c r="L23" s="1344"/>
      <c r="M23" s="1344"/>
      <c r="N23" s="1344"/>
      <c r="O23" s="1344"/>
      <c r="P23" s="1344"/>
      <c r="Q23" s="1344"/>
      <c r="R23" s="1344"/>
      <c r="S23" s="1344"/>
      <c r="T23" s="1344"/>
      <c r="U23" s="1344"/>
      <c r="V23" s="1344"/>
      <c r="W23" s="1344"/>
      <c r="X23" s="1344"/>
      <c r="Y23" s="1344"/>
      <c r="Z23" s="1344"/>
      <c r="AA23" s="1344"/>
      <c r="AB23" s="1345"/>
      <c r="AC23" s="1346" t="s">
        <v>209</v>
      </c>
      <c r="AD23" s="1347"/>
      <c r="AE23" s="1347"/>
      <c r="AF23" s="1347"/>
      <c r="AG23" s="1348" t="s">
        <v>210</v>
      </c>
      <c r="AH23" s="1349"/>
      <c r="AI23" s="1349"/>
      <c r="AJ23" s="1349"/>
      <c r="AK23" s="1349"/>
      <c r="AL23" s="1349"/>
      <c r="AM23" s="1349"/>
      <c r="AN23" s="1349"/>
      <c r="AO23" s="1349"/>
      <c r="AP23" s="1349"/>
      <c r="AQ23" s="1349"/>
      <c r="AR23" s="1349"/>
      <c r="AS23" s="1349"/>
      <c r="AT23" s="1349"/>
      <c r="AU23" s="1349"/>
      <c r="AV23" s="1349"/>
      <c r="AW23" s="1349"/>
      <c r="AX23" s="1349"/>
      <c r="AY23" s="1349"/>
      <c r="AZ23" s="1349"/>
      <c r="BA23" s="1349"/>
      <c r="BB23" s="1349"/>
      <c r="BC23" s="1349"/>
      <c r="BD23" s="1349"/>
      <c r="BE23" s="1349"/>
      <c r="BF23" s="1349"/>
      <c r="BG23" s="1349"/>
      <c r="BH23" s="1349"/>
      <c r="BI23" s="1349"/>
      <c r="BJ23" s="1349"/>
      <c r="BK23" s="1349"/>
      <c r="BL23" s="1349"/>
      <c r="BM23" s="1349"/>
      <c r="BN23" s="1349"/>
      <c r="BO23" s="1349"/>
      <c r="BP23" s="1350"/>
      <c r="BQ23" s="1351"/>
      <c r="BR23" s="1349"/>
      <c r="BS23" s="1349"/>
      <c r="BT23" s="1349"/>
      <c r="BU23" s="1349"/>
      <c r="BV23" s="1349"/>
      <c r="BW23" s="1349"/>
      <c r="BX23" s="1350"/>
      <c r="BY23" s="1352" t="s">
        <v>211</v>
      </c>
      <c r="BZ23" s="1353"/>
      <c r="CA23" s="1353"/>
      <c r="CB23" s="1353"/>
      <c r="CC23" s="1353"/>
      <c r="CD23" s="1353"/>
      <c r="CE23" s="1353"/>
      <c r="CF23" s="1353"/>
      <c r="CG23" s="1353"/>
      <c r="CH23" s="1353"/>
      <c r="CI23" s="1353"/>
      <c r="CJ23" s="1353"/>
      <c r="CK23" s="1353"/>
      <c r="CL23" s="1353"/>
      <c r="CM23" s="1353"/>
      <c r="CN23" s="1353"/>
      <c r="CO23" s="1353"/>
      <c r="CP23" s="1353"/>
      <c r="CQ23" s="1353"/>
      <c r="CR23" s="1353"/>
      <c r="CS23" s="1353"/>
      <c r="CT23" s="1353"/>
      <c r="CU23" s="1353"/>
      <c r="CV23" s="1353"/>
      <c r="CW23" s="1353"/>
      <c r="CX23" s="1353"/>
      <c r="CY23" s="1353"/>
      <c r="CZ23" s="1354"/>
      <c r="DA23" s="1396"/>
      <c r="DB23" s="1349"/>
      <c r="DC23" s="1349"/>
      <c r="DD23" s="1349"/>
      <c r="DE23" s="1349"/>
      <c r="DF23" s="1349"/>
      <c r="DG23" s="1349"/>
      <c r="DH23" s="1349"/>
      <c r="DI23" s="1349"/>
      <c r="DJ23" s="1397"/>
      <c r="DK23" s="1343"/>
      <c r="DL23" s="1344"/>
      <c r="DM23" s="1344"/>
      <c r="DN23" s="1344"/>
      <c r="DO23" s="1344"/>
      <c r="DP23" s="1344"/>
      <c r="DQ23" s="1344"/>
      <c r="DR23" s="1344"/>
      <c r="DS23" s="1344"/>
      <c r="DT23" s="1345"/>
      <c r="DU23" s="1351" t="s">
        <v>210</v>
      </c>
      <c r="DV23" s="1349"/>
      <c r="DW23" s="1349"/>
      <c r="DX23" s="1349"/>
      <c r="DY23" s="1349"/>
      <c r="DZ23" s="1349"/>
      <c r="EA23" s="1349"/>
      <c r="EB23" s="1349"/>
      <c r="EC23" s="1349"/>
      <c r="ED23" s="1349"/>
      <c r="EE23" s="1349"/>
      <c r="EF23" s="1349"/>
      <c r="EG23" s="1349"/>
      <c r="EH23" s="1349"/>
      <c r="EI23" s="1349"/>
      <c r="EJ23" s="1349"/>
      <c r="EK23" s="1349"/>
      <c r="EL23" s="1349"/>
      <c r="EM23" s="1349"/>
      <c r="EN23" s="1349"/>
      <c r="EO23" s="1349"/>
      <c r="EP23" s="1349"/>
      <c r="EQ23" s="1349"/>
      <c r="ER23" s="1349"/>
      <c r="ES23" s="1349"/>
      <c r="ET23" s="1349"/>
      <c r="EU23" s="1349"/>
      <c r="EV23" s="1349"/>
      <c r="EW23" s="1349"/>
      <c r="EX23" s="1349"/>
      <c r="EY23" s="1349"/>
      <c r="EZ23" s="1349"/>
      <c r="FA23" s="1349"/>
      <c r="FB23" s="1349"/>
      <c r="FC23" s="1349"/>
      <c r="FD23" s="1397"/>
      <c r="FE23" s="1376"/>
      <c r="FF23" s="1377"/>
      <c r="FG23" s="1377"/>
      <c r="FH23" s="1377"/>
      <c r="FI23" s="1377"/>
      <c r="FJ23" s="1377"/>
      <c r="FK23" s="1377"/>
      <c r="FL23" s="1377"/>
      <c r="FM23" s="1377"/>
      <c r="FN23" s="1395"/>
      <c r="FO23" s="1395"/>
      <c r="FP23" s="1395"/>
      <c r="FQ23" s="1395"/>
      <c r="FR23" s="1383"/>
      <c r="FS23" s="1383"/>
      <c r="FT23" s="1383"/>
      <c r="FU23" s="1383"/>
      <c r="FV23" s="1384"/>
    </row>
    <row r="24" spans="1:178" ht="6" customHeight="1">
      <c r="A24" s="148" t="str">
        <f>C24</f>
        <v>31</v>
      </c>
      <c r="B24" s="144">
        <v>2</v>
      </c>
      <c r="C24" s="1202" t="s">
        <v>212</v>
      </c>
      <c r="D24" s="1203"/>
      <c r="E24" s="1203"/>
      <c r="F24" s="1204"/>
      <c r="G24" s="1336" t="s">
        <v>213</v>
      </c>
      <c r="H24" s="1336"/>
      <c r="I24" s="1336"/>
      <c r="J24" s="1336"/>
      <c r="K24" s="1211" t="s">
        <v>214</v>
      </c>
      <c r="L24" s="1212"/>
      <c r="M24" s="1212"/>
      <c r="N24" s="1212"/>
      <c r="O24" s="1212"/>
      <c r="P24" s="1212"/>
      <c r="Q24" s="1212"/>
      <c r="R24" s="1212"/>
      <c r="S24" s="1212"/>
      <c r="T24" s="1212"/>
      <c r="U24" s="1212"/>
      <c r="V24" s="1212"/>
      <c r="W24" s="1212"/>
      <c r="X24" s="1212"/>
      <c r="Y24" s="1212"/>
      <c r="Z24" s="1212"/>
      <c r="AA24" s="1212"/>
      <c r="AB24" s="1213"/>
      <c r="AC24" s="1165" t="s">
        <v>215</v>
      </c>
      <c r="AD24" s="1166"/>
      <c r="AE24" s="1166"/>
      <c r="AF24" s="1167"/>
      <c r="AG24" s="1226">
        <f>総括表!T13</f>
        <v>0</v>
      </c>
      <c r="AH24" s="1227"/>
      <c r="AI24" s="1227"/>
      <c r="AJ24" s="1227"/>
      <c r="AK24" s="1227"/>
      <c r="AL24" s="1227"/>
      <c r="AM24" s="1227"/>
      <c r="AN24" s="1227"/>
      <c r="AO24" s="1227"/>
      <c r="AP24" s="1227"/>
      <c r="AQ24" s="1227"/>
      <c r="AR24" s="1227"/>
      <c r="AS24" s="1227"/>
      <c r="AT24" s="1227"/>
      <c r="AU24" s="1227"/>
      <c r="AV24" s="1227"/>
      <c r="AW24" s="1227"/>
      <c r="AX24" s="1227"/>
      <c r="AY24" s="1227"/>
      <c r="AZ24" s="1227"/>
      <c r="BA24" s="1227"/>
      <c r="BB24" s="1227"/>
      <c r="BC24" s="1227"/>
      <c r="BD24" s="1227"/>
      <c r="BE24" s="1227"/>
      <c r="BF24" s="1227"/>
      <c r="BG24" s="1227"/>
      <c r="BH24" s="1227"/>
      <c r="BI24" s="1227"/>
      <c r="BJ24" s="1227"/>
      <c r="BK24" s="1227"/>
      <c r="BL24" s="1227"/>
      <c r="BM24" s="1227"/>
      <c r="BN24" s="1227"/>
      <c r="BO24" s="1227"/>
      <c r="BP24" s="1228"/>
      <c r="BQ24" s="902">
        <v>18</v>
      </c>
      <c r="BR24" s="902"/>
      <c r="BS24" s="902"/>
      <c r="BT24" s="902"/>
      <c r="BU24" s="902"/>
      <c r="BV24" s="902"/>
      <c r="BW24" s="902"/>
      <c r="BX24" s="902"/>
      <c r="BY24" s="1175">
        <f>ROUNDDOWN(AG24*(BQ24/100)/1000,0)</f>
        <v>0</v>
      </c>
      <c r="BZ24" s="1175"/>
      <c r="CA24" s="1175"/>
      <c r="CB24" s="1175"/>
      <c r="CC24" s="1175"/>
      <c r="CD24" s="1175"/>
      <c r="CE24" s="1175"/>
      <c r="CF24" s="1175"/>
      <c r="CG24" s="1175"/>
      <c r="CH24" s="1175"/>
      <c r="CI24" s="1175"/>
      <c r="CJ24" s="1175"/>
      <c r="CK24" s="1175"/>
      <c r="CL24" s="1175"/>
      <c r="CM24" s="1175"/>
      <c r="CN24" s="1175"/>
      <c r="CO24" s="1175"/>
      <c r="CP24" s="1175"/>
      <c r="CQ24" s="1175"/>
      <c r="CR24" s="1175"/>
      <c r="CS24" s="1175"/>
      <c r="CT24" s="1175"/>
      <c r="CU24" s="1175"/>
      <c r="CV24" s="1175"/>
      <c r="CW24" s="1175"/>
      <c r="CX24" s="1175"/>
      <c r="CY24" s="1175"/>
      <c r="CZ24" s="1176"/>
      <c r="DA24" s="1337">
        <v>89</v>
      </c>
      <c r="DB24" s="1338"/>
      <c r="DC24" s="1338"/>
      <c r="DD24" s="1338"/>
      <c r="DE24" s="1338"/>
      <c r="DF24" s="1338"/>
      <c r="DG24" s="1338"/>
      <c r="DH24" s="1338"/>
      <c r="DI24" s="1338"/>
      <c r="DJ24" s="1339"/>
      <c r="DK24" s="1182"/>
      <c r="DL24" s="1182"/>
      <c r="DM24" s="1182"/>
      <c r="DN24" s="1182"/>
      <c r="DO24" s="1182"/>
      <c r="DP24" s="1182"/>
      <c r="DQ24" s="1182"/>
      <c r="DR24" s="1182"/>
      <c r="DS24" s="1182"/>
      <c r="DT24" s="1182"/>
      <c r="DU24" s="1184">
        <f>ROUNDDOWN(IF(DK24="",BY24*DK24,BY24*DK24),0)</f>
        <v>0</v>
      </c>
      <c r="DV24" s="1184"/>
      <c r="DW24" s="1184"/>
      <c r="DX24" s="1184"/>
      <c r="DY24" s="1184"/>
      <c r="DZ24" s="1184"/>
      <c r="EA24" s="1184"/>
      <c r="EB24" s="1184"/>
      <c r="EC24" s="1184"/>
      <c r="ED24" s="1184"/>
      <c r="EE24" s="1184"/>
      <c r="EF24" s="1184"/>
      <c r="EG24" s="1184"/>
      <c r="EH24" s="1184"/>
      <c r="EI24" s="1184"/>
      <c r="EJ24" s="1184"/>
      <c r="EK24" s="1184"/>
      <c r="EL24" s="1184"/>
      <c r="EM24" s="1184"/>
      <c r="EN24" s="1184"/>
      <c r="EO24" s="1184"/>
      <c r="EP24" s="1184"/>
      <c r="EQ24" s="1184"/>
      <c r="ER24" s="1184"/>
      <c r="ES24" s="1184"/>
      <c r="ET24" s="1184"/>
      <c r="EU24" s="1184"/>
      <c r="EV24" s="1184"/>
      <c r="EW24" s="1184"/>
      <c r="EX24" s="1184"/>
      <c r="EY24" s="1184"/>
      <c r="EZ24" s="1184"/>
      <c r="FA24" s="1184"/>
      <c r="FB24" s="1184"/>
      <c r="FC24" s="1184"/>
      <c r="FD24" s="1184"/>
      <c r="FE24" s="1332" t="s">
        <v>216</v>
      </c>
      <c r="FF24" s="1333"/>
      <c r="FG24" s="1333"/>
      <c r="FH24" s="1333"/>
      <c r="FI24" s="1333"/>
      <c r="FJ24" s="1333"/>
      <c r="FK24" s="1333"/>
      <c r="FL24" s="1333"/>
      <c r="FM24" s="1333"/>
      <c r="FN24" s="1333"/>
      <c r="FO24" s="1333"/>
      <c r="FP24" s="1333"/>
      <c r="FQ24" s="1333"/>
      <c r="FR24" s="1333"/>
      <c r="FS24" s="1333"/>
      <c r="FT24" s="149"/>
      <c r="FU24" s="150"/>
      <c r="FV24" s="151"/>
    </row>
    <row r="25" spans="1:178" ht="6" customHeight="1">
      <c r="A25" s="152"/>
      <c r="C25" s="1205"/>
      <c r="D25" s="1206"/>
      <c r="E25" s="1206"/>
      <c r="F25" s="1207"/>
      <c r="G25" s="1336"/>
      <c r="H25" s="1336"/>
      <c r="I25" s="1336"/>
      <c r="J25" s="1336"/>
      <c r="K25" s="1214"/>
      <c r="L25" s="1215"/>
      <c r="M25" s="1215"/>
      <c r="N25" s="1215"/>
      <c r="O25" s="1215"/>
      <c r="P25" s="1215"/>
      <c r="Q25" s="1215"/>
      <c r="R25" s="1215"/>
      <c r="S25" s="1215"/>
      <c r="T25" s="1215"/>
      <c r="U25" s="1215"/>
      <c r="V25" s="1215"/>
      <c r="W25" s="1215"/>
      <c r="X25" s="1215"/>
      <c r="Y25" s="1215"/>
      <c r="Z25" s="1215"/>
      <c r="AA25" s="1215"/>
      <c r="AB25" s="1216"/>
      <c r="AC25" s="1168"/>
      <c r="AD25" s="1169"/>
      <c r="AE25" s="1169"/>
      <c r="AF25" s="1170"/>
      <c r="AG25" s="1290"/>
      <c r="AH25" s="1291"/>
      <c r="AI25" s="1291"/>
      <c r="AJ25" s="1291"/>
      <c r="AK25" s="1291"/>
      <c r="AL25" s="1291"/>
      <c r="AM25" s="1291"/>
      <c r="AN25" s="1291"/>
      <c r="AO25" s="1291"/>
      <c r="AP25" s="1291"/>
      <c r="AQ25" s="1291"/>
      <c r="AR25" s="1291"/>
      <c r="AS25" s="1291"/>
      <c r="AT25" s="1291"/>
      <c r="AU25" s="1291"/>
      <c r="AV25" s="1291"/>
      <c r="AW25" s="1291"/>
      <c r="AX25" s="1291"/>
      <c r="AY25" s="1291"/>
      <c r="AZ25" s="1291"/>
      <c r="BA25" s="1291"/>
      <c r="BB25" s="1291"/>
      <c r="BC25" s="1291"/>
      <c r="BD25" s="1291"/>
      <c r="BE25" s="1291"/>
      <c r="BF25" s="1291"/>
      <c r="BG25" s="1291"/>
      <c r="BH25" s="1291"/>
      <c r="BI25" s="1291"/>
      <c r="BJ25" s="1291"/>
      <c r="BK25" s="1291"/>
      <c r="BL25" s="1291"/>
      <c r="BM25" s="1291"/>
      <c r="BN25" s="1291"/>
      <c r="BO25" s="1291"/>
      <c r="BP25" s="1292"/>
      <c r="BQ25" s="1229"/>
      <c r="BR25" s="1229"/>
      <c r="BS25" s="1229"/>
      <c r="BT25" s="1229"/>
      <c r="BU25" s="1229"/>
      <c r="BV25" s="1229"/>
      <c r="BW25" s="1229"/>
      <c r="BX25" s="1229"/>
      <c r="BY25" s="1175"/>
      <c r="BZ25" s="1175"/>
      <c r="CA25" s="1175"/>
      <c r="CB25" s="1175"/>
      <c r="CC25" s="1175"/>
      <c r="CD25" s="1175"/>
      <c r="CE25" s="1175"/>
      <c r="CF25" s="1175"/>
      <c r="CG25" s="1175"/>
      <c r="CH25" s="1175"/>
      <c r="CI25" s="1175"/>
      <c r="CJ25" s="1175"/>
      <c r="CK25" s="1175"/>
      <c r="CL25" s="1175"/>
      <c r="CM25" s="1175"/>
      <c r="CN25" s="1175"/>
      <c r="CO25" s="1175"/>
      <c r="CP25" s="1175"/>
      <c r="CQ25" s="1175"/>
      <c r="CR25" s="1175"/>
      <c r="CS25" s="1175"/>
      <c r="CT25" s="1175"/>
      <c r="CU25" s="1175"/>
      <c r="CV25" s="1175"/>
      <c r="CW25" s="1175"/>
      <c r="CX25" s="1175"/>
      <c r="CY25" s="1175"/>
      <c r="CZ25" s="1176"/>
      <c r="DA25" s="1340"/>
      <c r="DB25" s="1341"/>
      <c r="DC25" s="1341"/>
      <c r="DD25" s="1341"/>
      <c r="DE25" s="1341"/>
      <c r="DF25" s="1341"/>
      <c r="DG25" s="1341"/>
      <c r="DH25" s="1341"/>
      <c r="DI25" s="1341"/>
      <c r="DJ25" s="1342"/>
      <c r="DK25" s="1236"/>
      <c r="DL25" s="1236"/>
      <c r="DM25" s="1236"/>
      <c r="DN25" s="1236"/>
      <c r="DO25" s="1236"/>
      <c r="DP25" s="1236"/>
      <c r="DQ25" s="1236"/>
      <c r="DR25" s="1236"/>
      <c r="DS25" s="1236"/>
      <c r="DT25" s="1236"/>
      <c r="DU25" s="1184"/>
      <c r="DV25" s="1184"/>
      <c r="DW25" s="1184"/>
      <c r="DX25" s="1184"/>
      <c r="DY25" s="1184"/>
      <c r="DZ25" s="1184"/>
      <c r="EA25" s="1184"/>
      <c r="EB25" s="1184"/>
      <c r="EC25" s="1184"/>
      <c r="ED25" s="1184"/>
      <c r="EE25" s="1184"/>
      <c r="EF25" s="1184"/>
      <c r="EG25" s="1184"/>
      <c r="EH25" s="1184"/>
      <c r="EI25" s="1184"/>
      <c r="EJ25" s="1184"/>
      <c r="EK25" s="1184"/>
      <c r="EL25" s="1184"/>
      <c r="EM25" s="1184"/>
      <c r="EN25" s="1184"/>
      <c r="EO25" s="1184"/>
      <c r="EP25" s="1184"/>
      <c r="EQ25" s="1184"/>
      <c r="ER25" s="1184"/>
      <c r="ES25" s="1184"/>
      <c r="ET25" s="1184"/>
      <c r="EU25" s="1184"/>
      <c r="EV25" s="1184"/>
      <c r="EW25" s="1184"/>
      <c r="EX25" s="1184"/>
      <c r="EY25" s="1184"/>
      <c r="EZ25" s="1184"/>
      <c r="FA25" s="1184"/>
      <c r="FB25" s="1184"/>
      <c r="FC25" s="1184"/>
      <c r="FD25" s="1184"/>
      <c r="FE25" s="1334"/>
      <c r="FF25" s="1335"/>
      <c r="FG25" s="1335"/>
      <c r="FH25" s="1335"/>
      <c r="FI25" s="1335"/>
      <c r="FJ25" s="1335"/>
      <c r="FK25" s="1335"/>
      <c r="FL25" s="1335"/>
      <c r="FM25" s="1335"/>
      <c r="FN25" s="1335"/>
      <c r="FO25" s="1335"/>
      <c r="FP25" s="1335"/>
      <c r="FQ25" s="1335"/>
      <c r="FR25" s="1335"/>
      <c r="FS25" s="1335"/>
      <c r="FT25" s="153"/>
      <c r="FV25" s="154"/>
    </row>
    <row r="26" spans="1:178" ht="6" customHeight="1">
      <c r="A26" s="152"/>
      <c r="C26" s="1205"/>
      <c r="D26" s="1206"/>
      <c r="E26" s="1206"/>
      <c r="F26" s="1207"/>
      <c r="G26" s="1336"/>
      <c r="H26" s="1336"/>
      <c r="I26" s="1336"/>
      <c r="J26" s="1336"/>
      <c r="K26" s="1214"/>
      <c r="L26" s="1215"/>
      <c r="M26" s="1215"/>
      <c r="N26" s="1215"/>
      <c r="O26" s="1215"/>
      <c r="P26" s="1215"/>
      <c r="Q26" s="1215"/>
      <c r="R26" s="1215"/>
      <c r="S26" s="1215"/>
      <c r="T26" s="1215"/>
      <c r="U26" s="1215"/>
      <c r="V26" s="1215"/>
      <c r="W26" s="1215"/>
      <c r="X26" s="1215"/>
      <c r="Y26" s="1215"/>
      <c r="Z26" s="1215"/>
      <c r="AA26" s="1215"/>
      <c r="AB26" s="1216"/>
      <c r="AC26" s="1186" t="s">
        <v>25</v>
      </c>
      <c r="AD26" s="1187"/>
      <c r="AE26" s="1187"/>
      <c r="AF26" s="1188"/>
      <c r="AG26" s="1273">
        <f>総括表!T15</f>
        <v>0</v>
      </c>
      <c r="AH26" s="1274"/>
      <c r="AI26" s="1274"/>
      <c r="AJ26" s="1274"/>
      <c r="AK26" s="1274"/>
      <c r="AL26" s="1274"/>
      <c r="AM26" s="1274"/>
      <c r="AN26" s="1274"/>
      <c r="AO26" s="1274"/>
      <c r="AP26" s="1274"/>
      <c r="AQ26" s="1274"/>
      <c r="AR26" s="1274"/>
      <c r="AS26" s="1274"/>
      <c r="AT26" s="1274"/>
      <c r="AU26" s="1274"/>
      <c r="AV26" s="1274"/>
      <c r="AW26" s="1274"/>
      <c r="AX26" s="1274"/>
      <c r="AY26" s="1274"/>
      <c r="AZ26" s="1274"/>
      <c r="BA26" s="1274"/>
      <c r="BB26" s="1274"/>
      <c r="BC26" s="1274"/>
      <c r="BD26" s="1274"/>
      <c r="BE26" s="1274"/>
      <c r="BF26" s="1274"/>
      <c r="BG26" s="1274"/>
      <c r="BH26" s="1274"/>
      <c r="BI26" s="1274"/>
      <c r="BJ26" s="1274"/>
      <c r="BK26" s="1274"/>
      <c r="BL26" s="1274"/>
      <c r="BM26" s="1274"/>
      <c r="BN26" s="1274"/>
      <c r="BO26" s="1274"/>
      <c r="BP26" s="1275"/>
      <c r="BQ26" s="1192">
        <v>19</v>
      </c>
      <c r="BR26" s="1192"/>
      <c r="BS26" s="1192"/>
      <c r="BT26" s="1192"/>
      <c r="BU26" s="1192"/>
      <c r="BV26" s="1192"/>
      <c r="BW26" s="1192"/>
      <c r="BX26" s="1192"/>
      <c r="BY26" s="1193">
        <f>ROUNDDOWN(AG26*(BQ26/100)/1000,0)</f>
        <v>0</v>
      </c>
      <c r="BZ26" s="1193"/>
      <c r="CA26" s="1193"/>
      <c r="CB26" s="1193"/>
      <c r="CC26" s="1193"/>
      <c r="CD26" s="1193"/>
      <c r="CE26" s="1193"/>
      <c r="CF26" s="1193"/>
      <c r="CG26" s="1193"/>
      <c r="CH26" s="1193"/>
      <c r="CI26" s="1193"/>
      <c r="CJ26" s="1193"/>
      <c r="CK26" s="1193"/>
      <c r="CL26" s="1193"/>
      <c r="CM26" s="1193"/>
      <c r="CN26" s="1193"/>
      <c r="CO26" s="1193"/>
      <c r="CP26" s="1193"/>
      <c r="CQ26" s="1193"/>
      <c r="CR26" s="1193"/>
      <c r="CS26" s="1193"/>
      <c r="CT26" s="1193"/>
      <c r="CU26" s="1193"/>
      <c r="CV26" s="1193"/>
      <c r="CW26" s="1193"/>
      <c r="CX26" s="1193"/>
      <c r="CY26" s="1193"/>
      <c r="CZ26" s="1194"/>
      <c r="DA26" s="1195">
        <v>79</v>
      </c>
      <c r="DB26" s="1196"/>
      <c r="DC26" s="1196"/>
      <c r="DD26" s="1196"/>
      <c r="DE26" s="1196"/>
      <c r="DF26" s="1196"/>
      <c r="DG26" s="1196"/>
      <c r="DH26" s="1196"/>
      <c r="DI26" s="1196"/>
      <c r="DJ26" s="1196"/>
      <c r="DK26" s="1197"/>
      <c r="DL26" s="1197"/>
      <c r="DM26" s="1197"/>
      <c r="DN26" s="1197"/>
      <c r="DO26" s="1197"/>
      <c r="DP26" s="1197"/>
      <c r="DQ26" s="1197"/>
      <c r="DR26" s="1197"/>
      <c r="DS26" s="1197"/>
      <c r="DT26" s="1197"/>
      <c r="DU26" s="1160">
        <f>ROUNDDOWN(IF(DK26="",BY26*DK26,BY26*DK26),0)</f>
        <v>0</v>
      </c>
      <c r="DV26" s="1160"/>
      <c r="DW26" s="1160"/>
      <c r="DX26" s="1160"/>
      <c r="DY26" s="1160"/>
      <c r="DZ26" s="1160"/>
      <c r="EA26" s="1160"/>
      <c r="EB26" s="1160"/>
      <c r="EC26" s="1160"/>
      <c r="ED26" s="1160"/>
      <c r="EE26" s="1160"/>
      <c r="EF26" s="1160"/>
      <c r="EG26" s="1160"/>
      <c r="EH26" s="1160"/>
      <c r="EI26" s="1160"/>
      <c r="EJ26" s="1160"/>
      <c r="EK26" s="1160"/>
      <c r="EL26" s="1160"/>
      <c r="EM26" s="1160"/>
      <c r="EN26" s="1160"/>
      <c r="EO26" s="1160"/>
      <c r="EP26" s="1160"/>
      <c r="EQ26" s="1160"/>
      <c r="ER26" s="1160"/>
      <c r="ES26" s="1160"/>
      <c r="ET26" s="1160"/>
      <c r="EU26" s="1160"/>
      <c r="EV26" s="1160"/>
      <c r="EW26" s="1160"/>
      <c r="EX26" s="1160"/>
      <c r="EY26" s="1160"/>
      <c r="EZ26" s="1160"/>
      <c r="FA26" s="1160"/>
      <c r="FB26" s="1160"/>
      <c r="FC26" s="1160"/>
      <c r="FD26" s="1271"/>
      <c r="FE26" s="1334"/>
      <c r="FF26" s="1335"/>
      <c r="FG26" s="1335"/>
      <c r="FH26" s="1335"/>
      <c r="FI26" s="1335"/>
      <c r="FJ26" s="1335"/>
      <c r="FK26" s="1335"/>
      <c r="FL26" s="1335"/>
      <c r="FM26" s="1335"/>
      <c r="FN26" s="1335"/>
      <c r="FO26" s="1335"/>
      <c r="FP26" s="1335"/>
      <c r="FQ26" s="1335"/>
      <c r="FR26" s="1335"/>
      <c r="FS26" s="1335"/>
      <c r="FT26" s="153"/>
      <c r="FV26" s="154"/>
    </row>
    <row r="27" spans="1:178" ht="6" customHeight="1">
      <c r="A27" s="152"/>
      <c r="C27" s="1205"/>
      <c r="D27" s="1206"/>
      <c r="E27" s="1206"/>
      <c r="F27" s="1207"/>
      <c r="G27" s="1336"/>
      <c r="H27" s="1336"/>
      <c r="I27" s="1336"/>
      <c r="J27" s="1336"/>
      <c r="K27" s="1214"/>
      <c r="L27" s="1215"/>
      <c r="M27" s="1215"/>
      <c r="N27" s="1215"/>
      <c r="O27" s="1215"/>
      <c r="P27" s="1215"/>
      <c r="Q27" s="1215"/>
      <c r="R27" s="1215"/>
      <c r="S27" s="1215"/>
      <c r="T27" s="1215"/>
      <c r="U27" s="1215"/>
      <c r="V27" s="1215"/>
      <c r="W27" s="1215"/>
      <c r="X27" s="1215"/>
      <c r="Y27" s="1215"/>
      <c r="Z27" s="1215"/>
      <c r="AA27" s="1215"/>
      <c r="AB27" s="1216"/>
      <c r="AC27" s="1186"/>
      <c r="AD27" s="1187"/>
      <c r="AE27" s="1187"/>
      <c r="AF27" s="1188"/>
      <c r="AG27" s="1290"/>
      <c r="AH27" s="1291"/>
      <c r="AI27" s="1291"/>
      <c r="AJ27" s="1291"/>
      <c r="AK27" s="1291"/>
      <c r="AL27" s="1291"/>
      <c r="AM27" s="1291"/>
      <c r="AN27" s="1291"/>
      <c r="AO27" s="1291"/>
      <c r="AP27" s="1291"/>
      <c r="AQ27" s="1291"/>
      <c r="AR27" s="1291"/>
      <c r="AS27" s="1291"/>
      <c r="AT27" s="1291"/>
      <c r="AU27" s="1291"/>
      <c r="AV27" s="1291"/>
      <c r="AW27" s="1291"/>
      <c r="AX27" s="1291"/>
      <c r="AY27" s="1291"/>
      <c r="AZ27" s="1291"/>
      <c r="BA27" s="1291"/>
      <c r="BB27" s="1291"/>
      <c r="BC27" s="1291"/>
      <c r="BD27" s="1291"/>
      <c r="BE27" s="1291"/>
      <c r="BF27" s="1291"/>
      <c r="BG27" s="1291"/>
      <c r="BH27" s="1291"/>
      <c r="BI27" s="1291"/>
      <c r="BJ27" s="1291"/>
      <c r="BK27" s="1291"/>
      <c r="BL27" s="1291"/>
      <c r="BM27" s="1291"/>
      <c r="BN27" s="1291"/>
      <c r="BO27" s="1291"/>
      <c r="BP27" s="1292"/>
      <c r="BQ27" s="1192"/>
      <c r="BR27" s="1192"/>
      <c r="BS27" s="1192"/>
      <c r="BT27" s="1192"/>
      <c r="BU27" s="1192"/>
      <c r="BV27" s="1192"/>
      <c r="BW27" s="1192"/>
      <c r="BX27" s="1192"/>
      <c r="BY27" s="1193"/>
      <c r="BZ27" s="1193"/>
      <c r="CA27" s="1193"/>
      <c r="CB27" s="1193"/>
      <c r="CC27" s="1193"/>
      <c r="CD27" s="1193"/>
      <c r="CE27" s="1193"/>
      <c r="CF27" s="1193"/>
      <c r="CG27" s="1193"/>
      <c r="CH27" s="1193"/>
      <c r="CI27" s="1193"/>
      <c r="CJ27" s="1193"/>
      <c r="CK27" s="1193"/>
      <c r="CL27" s="1193"/>
      <c r="CM27" s="1193"/>
      <c r="CN27" s="1193"/>
      <c r="CO27" s="1193"/>
      <c r="CP27" s="1193"/>
      <c r="CQ27" s="1193"/>
      <c r="CR27" s="1193"/>
      <c r="CS27" s="1193"/>
      <c r="CT27" s="1193"/>
      <c r="CU27" s="1193"/>
      <c r="CV27" s="1193"/>
      <c r="CW27" s="1193"/>
      <c r="CX27" s="1193"/>
      <c r="CY27" s="1193"/>
      <c r="CZ27" s="1194"/>
      <c r="DA27" s="1195"/>
      <c r="DB27" s="1196"/>
      <c r="DC27" s="1196"/>
      <c r="DD27" s="1196"/>
      <c r="DE27" s="1196"/>
      <c r="DF27" s="1196"/>
      <c r="DG27" s="1196"/>
      <c r="DH27" s="1196"/>
      <c r="DI27" s="1196"/>
      <c r="DJ27" s="1196"/>
      <c r="DK27" s="1197"/>
      <c r="DL27" s="1197"/>
      <c r="DM27" s="1197"/>
      <c r="DN27" s="1197"/>
      <c r="DO27" s="1197"/>
      <c r="DP27" s="1197"/>
      <c r="DQ27" s="1197"/>
      <c r="DR27" s="1197"/>
      <c r="DS27" s="1197"/>
      <c r="DT27" s="1197"/>
      <c r="DU27" s="1160"/>
      <c r="DV27" s="1160"/>
      <c r="DW27" s="1160"/>
      <c r="DX27" s="1160"/>
      <c r="DY27" s="1160"/>
      <c r="DZ27" s="1160"/>
      <c r="EA27" s="1160"/>
      <c r="EB27" s="1160"/>
      <c r="EC27" s="1160"/>
      <c r="ED27" s="1160"/>
      <c r="EE27" s="1160"/>
      <c r="EF27" s="1160"/>
      <c r="EG27" s="1160"/>
      <c r="EH27" s="1160"/>
      <c r="EI27" s="1160"/>
      <c r="EJ27" s="1160"/>
      <c r="EK27" s="1160"/>
      <c r="EL27" s="1160"/>
      <c r="EM27" s="1160"/>
      <c r="EN27" s="1160"/>
      <c r="EO27" s="1160"/>
      <c r="EP27" s="1160"/>
      <c r="EQ27" s="1160"/>
      <c r="ER27" s="1160"/>
      <c r="ES27" s="1160"/>
      <c r="ET27" s="1160"/>
      <c r="EU27" s="1160"/>
      <c r="EV27" s="1160"/>
      <c r="EW27" s="1160"/>
      <c r="EX27" s="1160"/>
      <c r="EY27" s="1160"/>
      <c r="EZ27" s="1160"/>
      <c r="FA27" s="1160"/>
      <c r="FB27" s="1160"/>
      <c r="FC27" s="1160"/>
      <c r="FD27" s="1271"/>
      <c r="FE27" s="155"/>
      <c r="FJ27" s="156"/>
      <c r="FK27" s="157"/>
      <c r="FL27" s="157"/>
      <c r="FM27" s="157"/>
      <c r="FN27" s="157"/>
      <c r="FO27" s="157"/>
      <c r="FP27" s="150"/>
      <c r="FQ27" s="150"/>
      <c r="FR27" s="158"/>
      <c r="FV27" s="154"/>
    </row>
    <row r="28" spans="1:178" ht="6" customHeight="1">
      <c r="A28" s="152"/>
      <c r="C28" s="1205"/>
      <c r="D28" s="1206"/>
      <c r="E28" s="1206"/>
      <c r="F28" s="1207"/>
      <c r="G28" s="1336"/>
      <c r="H28" s="1336"/>
      <c r="I28" s="1336"/>
      <c r="J28" s="1336"/>
      <c r="K28" s="1214"/>
      <c r="L28" s="1215"/>
      <c r="M28" s="1215"/>
      <c r="N28" s="1215"/>
      <c r="O28" s="1215"/>
      <c r="P28" s="1215"/>
      <c r="Q28" s="1215"/>
      <c r="R28" s="1215"/>
      <c r="S28" s="1215"/>
      <c r="T28" s="1215"/>
      <c r="U28" s="1215"/>
      <c r="V28" s="1215"/>
      <c r="W28" s="1215"/>
      <c r="X28" s="1215"/>
      <c r="Y28" s="1215"/>
      <c r="Z28" s="1215"/>
      <c r="AA28" s="1215"/>
      <c r="AB28" s="1216"/>
      <c r="AC28" s="1186" t="s">
        <v>217</v>
      </c>
      <c r="AD28" s="1187"/>
      <c r="AE28" s="1187"/>
      <c r="AF28" s="1188"/>
      <c r="AG28" s="1326">
        <f>総括表!T17</f>
        <v>0</v>
      </c>
      <c r="AH28" s="1327"/>
      <c r="AI28" s="1327"/>
      <c r="AJ28" s="1327"/>
      <c r="AK28" s="1327"/>
      <c r="AL28" s="1327"/>
      <c r="AM28" s="1327"/>
      <c r="AN28" s="1327"/>
      <c r="AO28" s="1327"/>
      <c r="AP28" s="1327"/>
      <c r="AQ28" s="1327"/>
      <c r="AR28" s="1327"/>
      <c r="AS28" s="1327"/>
      <c r="AT28" s="1327"/>
      <c r="AU28" s="1327"/>
      <c r="AV28" s="1327"/>
      <c r="AW28" s="1327"/>
      <c r="AX28" s="1327"/>
      <c r="AY28" s="1327"/>
      <c r="AZ28" s="1327"/>
      <c r="BA28" s="1327"/>
      <c r="BB28" s="1327"/>
      <c r="BC28" s="1327"/>
      <c r="BD28" s="1327"/>
      <c r="BE28" s="1327"/>
      <c r="BF28" s="1327"/>
      <c r="BG28" s="1327"/>
      <c r="BH28" s="1327"/>
      <c r="BI28" s="1327"/>
      <c r="BJ28" s="1327"/>
      <c r="BK28" s="1327"/>
      <c r="BL28" s="1327"/>
      <c r="BM28" s="1327"/>
      <c r="BN28" s="1327"/>
      <c r="BO28" s="1327"/>
      <c r="BP28" s="1328"/>
      <c r="BQ28" s="1192">
        <v>19</v>
      </c>
      <c r="BR28" s="1192"/>
      <c r="BS28" s="1192"/>
      <c r="BT28" s="1192"/>
      <c r="BU28" s="1192"/>
      <c r="BV28" s="1192"/>
      <c r="BW28" s="1192"/>
      <c r="BX28" s="1192"/>
      <c r="BY28" s="1193">
        <f>ROUNDDOWN(AG28*(BQ28/100)/1000,0)</f>
        <v>0</v>
      </c>
      <c r="BZ28" s="1193"/>
      <c r="CA28" s="1193"/>
      <c r="CB28" s="1193"/>
      <c r="CC28" s="1193"/>
      <c r="CD28" s="1193"/>
      <c r="CE28" s="1193"/>
      <c r="CF28" s="1193"/>
      <c r="CG28" s="1193"/>
      <c r="CH28" s="1193"/>
      <c r="CI28" s="1193"/>
      <c r="CJ28" s="1193"/>
      <c r="CK28" s="1193"/>
      <c r="CL28" s="1193"/>
      <c r="CM28" s="1193"/>
      <c r="CN28" s="1193"/>
      <c r="CO28" s="1193"/>
      <c r="CP28" s="1193"/>
      <c r="CQ28" s="1193"/>
      <c r="CR28" s="1193"/>
      <c r="CS28" s="1193"/>
      <c r="CT28" s="1193"/>
      <c r="CU28" s="1193"/>
      <c r="CV28" s="1193"/>
      <c r="CW28" s="1193"/>
      <c r="CX28" s="1193"/>
      <c r="CY28" s="1193"/>
      <c r="CZ28" s="1194"/>
      <c r="DA28" s="1195">
        <v>62</v>
      </c>
      <c r="DB28" s="1196"/>
      <c r="DC28" s="1196"/>
      <c r="DD28" s="1196"/>
      <c r="DE28" s="1196"/>
      <c r="DF28" s="1196"/>
      <c r="DG28" s="1196"/>
      <c r="DH28" s="1196"/>
      <c r="DI28" s="1196"/>
      <c r="DJ28" s="1196"/>
      <c r="DK28" s="1197"/>
      <c r="DL28" s="1197"/>
      <c r="DM28" s="1197"/>
      <c r="DN28" s="1197"/>
      <c r="DO28" s="1197"/>
      <c r="DP28" s="1197"/>
      <c r="DQ28" s="1197"/>
      <c r="DR28" s="1197"/>
      <c r="DS28" s="1197"/>
      <c r="DT28" s="1197"/>
      <c r="DU28" s="1160">
        <f>ROUNDDOWN(IF(DK28="",BY28*DK28,BY28*DK28),0)</f>
        <v>0</v>
      </c>
      <c r="DV28" s="1160"/>
      <c r="DW28" s="1160"/>
      <c r="DX28" s="1160"/>
      <c r="DY28" s="1160"/>
      <c r="DZ28" s="1160"/>
      <c r="EA28" s="1160"/>
      <c r="EB28" s="1160"/>
      <c r="EC28" s="1160"/>
      <c r="ED28" s="1160"/>
      <c r="EE28" s="1160"/>
      <c r="EF28" s="1160"/>
      <c r="EG28" s="1160"/>
      <c r="EH28" s="1160"/>
      <c r="EI28" s="1160"/>
      <c r="EJ28" s="1160"/>
      <c r="EK28" s="1160"/>
      <c r="EL28" s="1160"/>
      <c r="EM28" s="1160"/>
      <c r="EN28" s="1160"/>
      <c r="EO28" s="1160"/>
      <c r="EP28" s="1160"/>
      <c r="EQ28" s="1160"/>
      <c r="ER28" s="1160"/>
      <c r="ES28" s="1160"/>
      <c r="ET28" s="1160"/>
      <c r="EU28" s="1160"/>
      <c r="EV28" s="1160"/>
      <c r="EW28" s="1160"/>
      <c r="EX28" s="1160"/>
      <c r="EY28" s="1160"/>
      <c r="EZ28" s="1160"/>
      <c r="FA28" s="1160"/>
      <c r="FB28" s="1160"/>
      <c r="FC28" s="1160"/>
      <c r="FD28" s="1271"/>
      <c r="FE28" s="155"/>
      <c r="FJ28" s="1314"/>
      <c r="FK28" s="912"/>
      <c r="FL28" s="912"/>
      <c r="FM28" s="1317"/>
      <c r="FN28" s="1318"/>
      <c r="FO28" s="1319"/>
      <c r="FP28" s="912"/>
      <c r="FQ28" s="912"/>
      <c r="FR28" s="1323"/>
      <c r="FS28" s="901" t="s">
        <v>218</v>
      </c>
      <c r="FT28" s="901"/>
      <c r="FU28" s="901"/>
      <c r="FV28" s="1325"/>
    </row>
    <row r="29" spans="1:178" ht="6" customHeight="1">
      <c r="A29" s="152"/>
      <c r="C29" s="1205"/>
      <c r="D29" s="1206"/>
      <c r="E29" s="1206"/>
      <c r="F29" s="1207"/>
      <c r="G29" s="1336"/>
      <c r="H29" s="1336"/>
      <c r="I29" s="1336"/>
      <c r="J29" s="1336"/>
      <c r="K29" s="1214"/>
      <c r="L29" s="1215"/>
      <c r="M29" s="1215"/>
      <c r="N29" s="1215"/>
      <c r="O29" s="1215"/>
      <c r="P29" s="1215"/>
      <c r="Q29" s="1215"/>
      <c r="R29" s="1215"/>
      <c r="S29" s="1215"/>
      <c r="T29" s="1215"/>
      <c r="U29" s="1215"/>
      <c r="V29" s="1215"/>
      <c r="W29" s="1215"/>
      <c r="X29" s="1215"/>
      <c r="Y29" s="1215"/>
      <c r="Z29" s="1215"/>
      <c r="AA29" s="1215"/>
      <c r="AB29" s="1216"/>
      <c r="AC29" s="1186"/>
      <c r="AD29" s="1187"/>
      <c r="AE29" s="1187"/>
      <c r="AF29" s="1188"/>
      <c r="AG29" s="1329"/>
      <c r="AH29" s="1330"/>
      <c r="AI29" s="1330"/>
      <c r="AJ29" s="1330"/>
      <c r="AK29" s="1330"/>
      <c r="AL29" s="1330"/>
      <c r="AM29" s="1330"/>
      <c r="AN29" s="1330"/>
      <c r="AO29" s="1330"/>
      <c r="AP29" s="1330"/>
      <c r="AQ29" s="1330"/>
      <c r="AR29" s="1330"/>
      <c r="AS29" s="1330"/>
      <c r="AT29" s="1330"/>
      <c r="AU29" s="1330"/>
      <c r="AV29" s="1330"/>
      <c r="AW29" s="1330"/>
      <c r="AX29" s="1330"/>
      <c r="AY29" s="1330"/>
      <c r="AZ29" s="1330"/>
      <c r="BA29" s="1330"/>
      <c r="BB29" s="1330"/>
      <c r="BC29" s="1330"/>
      <c r="BD29" s="1330"/>
      <c r="BE29" s="1330"/>
      <c r="BF29" s="1330"/>
      <c r="BG29" s="1330"/>
      <c r="BH29" s="1330"/>
      <c r="BI29" s="1330"/>
      <c r="BJ29" s="1330"/>
      <c r="BK29" s="1330"/>
      <c r="BL29" s="1330"/>
      <c r="BM29" s="1330"/>
      <c r="BN29" s="1330"/>
      <c r="BO29" s="1330"/>
      <c r="BP29" s="1331"/>
      <c r="BQ29" s="1192"/>
      <c r="BR29" s="1192"/>
      <c r="BS29" s="1192"/>
      <c r="BT29" s="1192"/>
      <c r="BU29" s="1192"/>
      <c r="BV29" s="1192"/>
      <c r="BW29" s="1192"/>
      <c r="BX29" s="1192"/>
      <c r="BY29" s="1193"/>
      <c r="BZ29" s="1193"/>
      <c r="CA29" s="1193"/>
      <c r="CB29" s="1193"/>
      <c r="CC29" s="1193"/>
      <c r="CD29" s="1193"/>
      <c r="CE29" s="1193"/>
      <c r="CF29" s="1193"/>
      <c r="CG29" s="1193"/>
      <c r="CH29" s="1193"/>
      <c r="CI29" s="1193"/>
      <c r="CJ29" s="1193"/>
      <c r="CK29" s="1193"/>
      <c r="CL29" s="1193"/>
      <c r="CM29" s="1193"/>
      <c r="CN29" s="1193"/>
      <c r="CO29" s="1193"/>
      <c r="CP29" s="1193"/>
      <c r="CQ29" s="1193"/>
      <c r="CR29" s="1193"/>
      <c r="CS29" s="1193"/>
      <c r="CT29" s="1193"/>
      <c r="CU29" s="1193"/>
      <c r="CV29" s="1193"/>
      <c r="CW29" s="1193"/>
      <c r="CX29" s="1193"/>
      <c r="CY29" s="1193"/>
      <c r="CZ29" s="1194"/>
      <c r="DA29" s="1195"/>
      <c r="DB29" s="1196"/>
      <c r="DC29" s="1196"/>
      <c r="DD29" s="1196"/>
      <c r="DE29" s="1196"/>
      <c r="DF29" s="1196"/>
      <c r="DG29" s="1196"/>
      <c r="DH29" s="1196"/>
      <c r="DI29" s="1196"/>
      <c r="DJ29" s="1196"/>
      <c r="DK29" s="1197"/>
      <c r="DL29" s="1197"/>
      <c r="DM29" s="1197"/>
      <c r="DN29" s="1197"/>
      <c r="DO29" s="1197"/>
      <c r="DP29" s="1197"/>
      <c r="DQ29" s="1197"/>
      <c r="DR29" s="1197"/>
      <c r="DS29" s="1197"/>
      <c r="DT29" s="1197"/>
      <c r="DU29" s="1160"/>
      <c r="DV29" s="1160"/>
      <c r="DW29" s="1160"/>
      <c r="DX29" s="1160"/>
      <c r="DY29" s="1160"/>
      <c r="DZ29" s="1160"/>
      <c r="EA29" s="1160"/>
      <c r="EB29" s="1160"/>
      <c r="EC29" s="1160"/>
      <c r="ED29" s="1160"/>
      <c r="EE29" s="1160"/>
      <c r="EF29" s="1160"/>
      <c r="EG29" s="1160"/>
      <c r="EH29" s="1160"/>
      <c r="EI29" s="1160"/>
      <c r="EJ29" s="1160"/>
      <c r="EK29" s="1160"/>
      <c r="EL29" s="1160"/>
      <c r="EM29" s="1160"/>
      <c r="EN29" s="1160"/>
      <c r="EO29" s="1160"/>
      <c r="EP29" s="1160"/>
      <c r="EQ29" s="1160"/>
      <c r="ER29" s="1160"/>
      <c r="ES29" s="1160"/>
      <c r="ET29" s="1160"/>
      <c r="EU29" s="1160"/>
      <c r="EV29" s="1160"/>
      <c r="EW29" s="1160"/>
      <c r="EX29" s="1160"/>
      <c r="EY29" s="1160"/>
      <c r="EZ29" s="1160"/>
      <c r="FA29" s="1160"/>
      <c r="FB29" s="1160"/>
      <c r="FC29" s="1160"/>
      <c r="FD29" s="1271"/>
      <c r="FE29" s="155"/>
      <c r="FJ29" s="1315"/>
      <c r="FK29" s="1316"/>
      <c r="FL29" s="1316"/>
      <c r="FM29" s="1320"/>
      <c r="FN29" s="1321"/>
      <c r="FO29" s="1322"/>
      <c r="FP29" s="1316"/>
      <c r="FQ29" s="1316"/>
      <c r="FR29" s="1324"/>
      <c r="FS29" s="901"/>
      <c r="FT29" s="901"/>
      <c r="FU29" s="901"/>
      <c r="FV29" s="1325"/>
    </row>
    <row r="30" spans="1:178" ht="6" customHeight="1">
      <c r="A30" s="152"/>
      <c r="C30" s="1205"/>
      <c r="D30" s="1206"/>
      <c r="E30" s="1206"/>
      <c r="F30" s="1207"/>
      <c r="G30" s="1336"/>
      <c r="H30" s="1336"/>
      <c r="I30" s="1336"/>
      <c r="J30" s="1336"/>
      <c r="K30" s="1214"/>
      <c r="L30" s="1215"/>
      <c r="M30" s="1215"/>
      <c r="N30" s="1215"/>
      <c r="O30" s="1215"/>
      <c r="P30" s="1215"/>
      <c r="Q30" s="1215"/>
      <c r="R30" s="1215"/>
      <c r="S30" s="1215"/>
      <c r="T30" s="1215"/>
      <c r="U30" s="1215"/>
      <c r="V30" s="1215"/>
      <c r="W30" s="1215"/>
      <c r="X30" s="1215"/>
      <c r="Y30" s="1215"/>
      <c r="Z30" s="1215"/>
      <c r="AA30" s="1215"/>
      <c r="AB30" s="1216"/>
      <c r="AC30" s="1237" t="s">
        <v>219</v>
      </c>
      <c r="AD30" s="1238"/>
      <c r="AE30" s="1238"/>
      <c r="AF30" s="1239"/>
      <c r="AG30" s="1273">
        <f>総括表!T19</f>
        <v>0</v>
      </c>
      <c r="AH30" s="1274"/>
      <c r="AI30" s="1274"/>
      <c r="AJ30" s="1274"/>
      <c r="AK30" s="1274"/>
      <c r="AL30" s="1274"/>
      <c r="AM30" s="1274"/>
      <c r="AN30" s="1274"/>
      <c r="AO30" s="1274"/>
      <c r="AP30" s="1274"/>
      <c r="AQ30" s="1274"/>
      <c r="AR30" s="1274"/>
      <c r="AS30" s="1274"/>
      <c r="AT30" s="1274"/>
      <c r="AU30" s="1274"/>
      <c r="AV30" s="1274"/>
      <c r="AW30" s="1274"/>
      <c r="AX30" s="1274"/>
      <c r="AY30" s="1274"/>
      <c r="AZ30" s="1274"/>
      <c r="BA30" s="1274"/>
      <c r="BB30" s="1274"/>
      <c r="BC30" s="1274"/>
      <c r="BD30" s="1274"/>
      <c r="BE30" s="1274"/>
      <c r="BF30" s="1274"/>
      <c r="BG30" s="1274"/>
      <c r="BH30" s="1274"/>
      <c r="BI30" s="1274"/>
      <c r="BJ30" s="1274"/>
      <c r="BK30" s="1274"/>
      <c r="BL30" s="1274"/>
      <c r="BM30" s="1274"/>
      <c r="BN30" s="1274"/>
      <c r="BO30" s="1274"/>
      <c r="BP30" s="1275"/>
      <c r="BQ30" s="1174">
        <v>19</v>
      </c>
      <c r="BR30" s="1174"/>
      <c r="BS30" s="1174"/>
      <c r="BT30" s="1174"/>
      <c r="BU30" s="1174"/>
      <c r="BV30" s="1174"/>
      <c r="BW30" s="1174"/>
      <c r="BX30" s="1174"/>
      <c r="BY30" s="1240">
        <f>ROUNDDOWN(AG30*(BQ30/100)/1000,0)</f>
        <v>0</v>
      </c>
      <c r="BZ30" s="1240"/>
      <c r="CA30" s="1240"/>
      <c r="CB30" s="1240"/>
      <c r="CC30" s="1240"/>
      <c r="CD30" s="1240"/>
      <c r="CE30" s="1240"/>
      <c r="CF30" s="1240"/>
      <c r="CG30" s="1240"/>
      <c r="CH30" s="1240"/>
      <c r="CI30" s="1240"/>
      <c r="CJ30" s="1240"/>
      <c r="CK30" s="1240"/>
      <c r="CL30" s="1240"/>
      <c r="CM30" s="1240"/>
      <c r="CN30" s="1240"/>
      <c r="CO30" s="1240"/>
      <c r="CP30" s="1240"/>
      <c r="CQ30" s="1240"/>
      <c r="CR30" s="1240"/>
      <c r="CS30" s="1240"/>
      <c r="CT30" s="1240"/>
      <c r="CU30" s="1240"/>
      <c r="CV30" s="1240"/>
      <c r="CW30" s="1240"/>
      <c r="CX30" s="1240"/>
      <c r="CY30" s="1240"/>
      <c r="CZ30" s="1241"/>
      <c r="DA30" s="1177">
        <v>34</v>
      </c>
      <c r="DB30" s="1178"/>
      <c r="DC30" s="1178"/>
      <c r="DD30" s="1178"/>
      <c r="DE30" s="1178"/>
      <c r="DF30" s="1178"/>
      <c r="DG30" s="1178"/>
      <c r="DH30" s="1178"/>
      <c r="DI30" s="1178"/>
      <c r="DJ30" s="1178"/>
      <c r="DK30" s="1181"/>
      <c r="DL30" s="1181"/>
      <c r="DM30" s="1181"/>
      <c r="DN30" s="1181"/>
      <c r="DO30" s="1181"/>
      <c r="DP30" s="1181"/>
      <c r="DQ30" s="1181"/>
      <c r="DR30" s="1181"/>
      <c r="DS30" s="1181"/>
      <c r="DT30" s="1181"/>
      <c r="DU30" s="1124">
        <f>ROUNDDOWN(IF(DK30="",BY30*DK30,BY30*DK30),0)</f>
        <v>0</v>
      </c>
      <c r="DV30" s="1124"/>
      <c r="DW30" s="1124"/>
      <c r="DX30" s="1124"/>
      <c r="DY30" s="1124"/>
      <c r="DZ30" s="1124"/>
      <c r="EA30" s="1124"/>
      <c r="EB30" s="1124"/>
      <c r="EC30" s="1124"/>
      <c r="ED30" s="1124"/>
      <c r="EE30" s="1124"/>
      <c r="EF30" s="1124"/>
      <c r="EG30" s="1124"/>
      <c r="EH30" s="1124"/>
      <c r="EI30" s="1124"/>
      <c r="EJ30" s="1124"/>
      <c r="EK30" s="1124"/>
      <c r="EL30" s="1124"/>
      <c r="EM30" s="1124"/>
      <c r="EN30" s="1124"/>
      <c r="EO30" s="1124"/>
      <c r="EP30" s="1124"/>
      <c r="EQ30" s="1124"/>
      <c r="ER30" s="1124"/>
      <c r="ES30" s="1124"/>
      <c r="ET30" s="1124"/>
      <c r="EU30" s="1124"/>
      <c r="EV30" s="1124"/>
      <c r="EW30" s="1124"/>
      <c r="EX30" s="1124"/>
      <c r="EY30" s="1124"/>
      <c r="EZ30" s="1124"/>
      <c r="FA30" s="1124"/>
      <c r="FB30" s="1124"/>
      <c r="FC30" s="1124"/>
      <c r="FD30" s="1124"/>
      <c r="FE30" s="159"/>
      <c r="FF30" s="160"/>
      <c r="FG30" s="160"/>
      <c r="FH30" s="160"/>
      <c r="FI30" s="160"/>
      <c r="FJ30" s="160"/>
      <c r="FK30" s="160"/>
      <c r="FL30" s="160"/>
      <c r="FM30" s="160"/>
      <c r="FN30" s="160"/>
      <c r="FO30" s="160"/>
      <c r="FP30" s="160"/>
      <c r="FQ30" s="160"/>
      <c r="FR30" s="160"/>
      <c r="FS30" s="160"/>
      <c r="FT30" s="160"/>
      <c r="FU30" s="160"/>
      <c r="FV30" s="161"/>
    </row>
    <row r="31" spans="1:178" ht="6" customHeight="1">
      <c r="A31" s="152"/>
      <c r="C31" s="1208"/>
      <c r="D31" s="1209"/>
      <c r="E31" s="1209"/>
      <c r="F31" s="1210"/>
      <c r="G31" s="1336"/>
      <c r="H31" s="1336"/>
      <c r="I31" s="1336"/>
      <c r="J31" s="1336"/>
      <c r="K31" s="1217"/>
      <c r="L31" s="1218"/>
      <c r="M31" s="1218"/>
      <c r="N31" s="1218"/>
      <c r="O31" s="1218"/>
      <c r="P31" s="1218"/>
      <c r="Q31" s="1218"/>
      <c r="R31" s="1218"/>
      <c r="S31" s="1218"/>
      <c r="T31" s="1218"/>
      <c r="U31" s="1218"/>
      <c r="V31" s="1218"/>
      <c r="W31" s="1218"/>
      <c r="X31" s="1218"/>
      <c r="Y31" s="1218"/>
      <c r="Z31" s="1218"/>
      <c r="AA31" s="1218"/>
      <c r="AB31" s="1219"/>
      <c r="AC31" s="1220"/>
      <c r="AD31" s="1221"/>
      <c r="AE31" s="1221"/>
      <c r="AF31" s="1222"/>
      <c r="AG31" s="1276"/>
      <c r="AH31" s="1277"/>
      <c r="AI31" s="1277"/>
      <c r="AJ31" s="1277"/>
      <c r="AK31" s="1277"/>
      <c r="AL31" s="1277"/>
      <c r="AM31" s="1277"/>
      <c r="AN31" s="1277"/>
      <c r="AO31" s="1277"/>
      <c r="AP31" s="1277"/>
      <c r="AQ31" s="1277"/>
      <c r="AR31" s="1277"/>
      <c r="AS31" s="1277"/>
      <c r="AT31" s="1277"/>
      <c r="AU31" s="1277"/>
      <c r="AV31" s="1277"/>
      <c r="AW31" s="1277"/>
      <c r="AX31" s="1277"/>
      <c r="AY31" s="1277"/>
      <c r="AZ31" s="1277"/>
      <c r="BA31" s="1277"/>
      <c r="BB31" s="1277"/>
      <c r="BC31" s="1277"/>
      <c r="BD31" s="1277"/>
      <c r="BE31" s="1277"/>
      <c r="BF31" s="1277"/>
      <c r="BG31" s="1277"/>
      <c r="BH31" s="1277"/>
      <c r="BI31" s="1277"/>
      <c r="BJ31" s="1277"/>
      <c r="BK31" s="1277"/>
      <c r="BL31" s="1277"/>
      <c r="BM31" s="1277"/>
      <c r="BN31" s="1277"/>
      <c r="BO31" s="1277"/>
      <c r="BP31" s="1278"/>
      <c r="BQ31" s="902"/>
      <c r="BR31" s="902"/>
      <c r="BS31" s="902"/>
      <c r="BT31" s="902"/>
      <c r="BU31" s="902"/>
      <c r="BV31" s="902"/>
      <c r="BW31" s="902"/>
      <c r="BX31" s="902"/>
      <c r="BY31" s="1230"/>
      <c r="BZ31" s="1230"/>
      <c r="CA31" s="1230"/>
      <c r="CB31" s="1230"/>
      <c r="CC31" s="1230"/>
      <c r="CD31" s="1230"/>
      <c r="CE31" s="1230"/>
      <c r="CF31" s="1230"/>
      <c r="CG31" s="1230"/>
      <c r="CH31" s="1230"/>
      <c r="CI31" s="1230"/>
      <c r="CJ31" s="1230"/>
      <c r="CK31" s="1230"/>
      <c r="CL31" s="1230"/>
      <c r="CM31" s="1230"/>
      <c r="CN31" s="1230"/>
      <c r="CO31" s="1230"/>
      <c r="CP31" s="1230"/>
      <c r="CQ31" s="1230"/>
      <c r="CR31" s="1230"/>
      <c r="CS31" s="1230"/>
      <c r="CT31" s="1230"/>
      <c r="CU31" s="1230"/>
      <c r="CV31" s="1230"/>
      <c r="CW31" s="1230"/>
      <c r="CX31" s="1230"/>
      <c r="CY31" s="1230"/>
      <c r="CZ31" s="1231"/>
      <c r="DA31" s="1179"/>
      <c r="DB31" s="1180"/>
      <c r="DC31" s="1180"/>
      <c r="DD31" s="1180"/>
      <c r="DE31" s="1180"/>
      <c r="DF31" s="1180"/>
      <c r="DG31" s="1180"/>
      <c r="DH31" s="1180"/>
      <c r="DI31" s="1180"/>
      <c r="DJ31" s="1180"/>
      <c r="DK31" s="1182"/>
      <c r="DL31" s="1182"/>
      <c r="DM31" s="1182"/>
      <c r="DN31" s="1182"/>
      <c r="DO31" s="1182"/>
      <c r="DP31" s="1182"/>
      <c r="DQ31" s="1182"/>
      <c r="DR31" s="1182"/>
      <c r="DS31" s="1182"/>
      <c r="DT31" s="1182"/>
      <c r="DU31" s="1163"/>
      <c r="DV31" s="1163"/>
      <c r="DW31" s="1163"/>
      <c r="DX31" s="1163"/>
      <c r="DY31" s="1163"/>
      <c r="DZ31" s="1163"/>
      <c r="EA31" s="1163"/>
      <c r="EB31" s="1163"/>
      <c r="EC31" s="1163"/>
      <c r="ED31" s="1163"/>
      <c r="EE31" s="1163"/>
      <c r="EF31" s="1163"/>
      <c r="EG31" s="1163"/>
      <c r="EH31" s="1163"/>
      <c r="EI31" s="1163"/>
      <c r="EJ31" s="1163"/>
      <c r="EK31" s="1163"/>
      <c r="EL31" s="1163"/>
      <c r="EM31" s="1163"/>
      <c r="EN31" s="1163"/>
      <c r="EO31" s="1163"/>
      <c r="EP31" s="1163"/>
      <c r="EQ31" s="1163"/>
      <c r="ER31" s="1163"/>
      <c r="ES31" s="1163"/>
      <c r="ET31" s="1163"/>
      <c r="EU31" s="1163"/>
      <c r="EV31" s="1163"/>
      <c r="EW31" s="1163"/>
      <c r="EX31" s="1163"/>
      <c r="EY31" s="1163"/>
      <c r="EZ31" s="1163"/>
      <c r="FA31" s="1163"/>
      <c r="FB31" s="1163"/>
      <c r="FC31" s="1163"/>
      <c r="FD31" s="1163"/>
      <c r="FE31" s="1332" t="s">
        <v>220</v>
      </c>
      <c r="FF31" s="1333"/>
      <c r="FG31" s="1333"/>
      <c r="FH31" s="1333"/>
      <c r="FI31" s="1333"/>
      <c r="FJ31" s="1333"/>
      <c r="FK31" s="1333"/>
      <c r="FL31" s="1333"/>
      <c r="FM31" s="1333"/>
      <c r="FN31" s="1333"/>
      <c r="FO31" s="149"/>
      <c r="FP31" s="149"/>
      <c r="FQ31" s="149"/>
      <c r="FR31" s="149"/>
      <c r="FS31" s="149"/>
      <c r="FT31" s="149"/>
      <c r="FU31" s="150"/>
      <c r="FV31" s="151"/>
    </row>
    <row r="32" spans="1:178" ht="6" customHeight="1">
      <c r="A32" s="148" t="str">
        <f>C32</f>
        <v>32</v>
      </c>
      <c r="B32" s="144">
        <v>3</v>
      </c>
      <c r="C32" s="1202" t="s">
        <v>221</v>
      </c>
      <c r="D32" s="1203"/>
      <c r="E32" s="1203"/>
      <c r="F32" s="1204"/>
      <c r="G32" s="1336"/>
      <c r="H32" s="1336"/>
      <c r="I32" s="1336"/>
      <c r="J32" s="1336"/>
      <c r="K32" s="1280" t="s">
        <v>222</v>
      </c>
      <c r="L32" s="1281"/>
      <c r="M32" s="1281"/>
      <c r="N32" s="1281"/>
      <c r="O32" s="1281"/>
      <c r="P32" s="1281"/>
      <c r="Q32" s="1281"/>
      <c r="R32" s="1281"/>
      <c r="S32" s="1281"/>
      <c r="T32" s="1281"/>
      <c r="U32" s="1281"/>
      <c r="V32" s="1281"/>
      <c r="W32" s="1281"/>
      <c r="X32" s="1281"/>
      <c r="Y32" s="1281"/>
      <c r="Z32" s="1281"/>
      <c r="AA32" s="1281"/>
      <c r="AB32" s="1282"/>
      <c r="AC32" s="1220" t="s">
        <v>215</v>
      </c>
      <c r="AD32" s="1221"/>
      <c r="AE32" s="1221"/>
      <c r="AF32" s="1222"/>
      <c r="AG32" s="1226">
        <f>総括表!T21</f>
        <v>0</v>
      </c>
      <c r="AH32" s="1227"/>
      <c r="AI32" s="1227"/>
      <c r="AJ32" s="1227"/>
      <c r="AK32" s="1227"/>
      <c r="AL32" s="1227"/>
      <c r="AM32" s="1227"/>
      <c r="AN32" s="1227"/>
      <c r="AO32" s="1227"/>
      <c r="AP32" s="1227"/>
      <c r="AQ32" s="1227"/>
      <c r="AR32" s="1227"/>
      <c r="AS32" s="1227"/>
      <c r="AT32" s="1227"/>
      <c r="AU32" s="1227"/>
      <c r="AV32" s="1227"/>
      <c r="AW32" s="1227"/>
      <c r="AX32" s="1227"/>
      <c r="AY32" s="1227"/>
      <c r="AZ32" s="1227"/>
      <c r="BA32" s="1227"/>
      <c r="BB32" s="1227"/>
      <c r="BC32" s="1227"/>
      <c r="BD32" s="1227"/>
      <c r="BE32" s="1227"/>
      <c r="BF32" s="1227"/>
      <c r="BG32" s="1227"/>
      <c r="BH32" s="1227"/>
      <c r="BI32" s="1227"/>
      <c r="BJ32" s="1227"/>
      <c r="BK32" s="1227"/>
      <c r="BL32" s="1227"/>
      <c r="BM32" s="1227"/>
      <c r="BN32" s="1227"/>
      <c r="BO32" s="1227"/>
      <c r="BP32" s="1228"/>
      <c r="BQ32" s="902">
        <v>20</v>
      </c>
      <c r="BR32" s="902"/>
      <c r="BS32" s="902"/>
      <c r="BT32" s="902"/>
      <c r="BU32" s="902"/>
      <c r="BV32" s="902"/>
      <c r="BW32" s="902"/>
      <c r="BX32" s="902"/>
      <c r="BY32" s="1230">
        <f>ROUNDDOWN(AG32*(BQ32/100)/1000,0)</f>
        <v>0</v>
      </c>
      <c r="BZ32" s="1230"/>
      <c r="CA32" s="1230"/>
      <c r="CB32" s="1230"/>
      <c r="CC32" s="1230"/>
      <c r="CD32" s="1230"/>
      <c r="CE32" s="1230"/>
      <c r="CF32" s="1230"/>
      <c r="CG32" s="1230"/>
      <c r="CH32" s="1230"/>
      <c r="CI32" s="1230"/>
      <c r="CJ32" s="1230"/>
      <c r="CK32" s="1230"/>
      <c r="CL32" s="1230"/>
      <c r="CM32" s="1230"/>
      <c r="CN32" s="1230"/>
      <c r="CO32" s="1230"/>
      <c r="CP32" s="1230"/>
      <c r="CQ32" s="1230"/>
      <c r="CR32" s="1230"/>
      <c r="CS32" s="1230"/>
      <c r="CT32" s="1230"/>
      <c r="CU32" s="1230"/>
      <c r="CV32" s="1230"/>
      <c r="CW32" s="1230"/>
      <c r="CX32" s="1230"/>
      <c r="CY32" s="1230"/>
      <c r="CZ32" s="1231"/>
      <c r="DA32" s="1179">
        <v>16</v>
      </c>
      <c r="DB32" s="1180"/>
      <c r="DC32" s="1180"/>
      <c r="DD32" s="1180"/>
      <c r="DE32" s="1180"/>
      <c r="DF32" s="1180"/>
      <c r="DG32" s="1180"/>
      <c r="DH32" s="1180"/>
      <c r="DI32" s="1180"/>
      <c r="DJ32" s="1180"/>
      <c r="DK32" s="1182"/>
      <c r="DL32" s="1182"/>
      <c r="DM32" s="1182"/>
      <c r="DN32" s="1182"/>
      <c r="DO32" s="1182"/>
      <c r="DP32" s="1182"/>
      <c r="DQ32" s="1182"/>
      <c r="DR32" s="1182"/>
      <c r="DS32" s="1182"/>
      <c r="DT32" s="1182"/>
      <c r="DU32" s="1163">
        <f>ROUNDDOWN(IF(DK32="",BY32*DK32,BY32*DK32),0)</f>
        <v>0</v>
      </c>
      <c r="DV32" s="1163"/>
      <c r="DW32" s="1163"/>
      <c r="DX32" s="1163"/>
      <c r="DY32" s="1163"/>
      <c r="DZ32" s="1163"/>
      <c r="EA32" s="1163"/>
      <c r="EB32" s="1163"/>
      <c r="EC32" s="1163"/>
      <c r="ED32" s="1163"/>
      <c r="EE32" s="1163"/>
      <c r="EF32" s="1163"/>
      <c r="EG32" s="1163"/>
      <c r="EH32" s="1163"/>
      <c r="EI32" s="1163"/>
      <c r="EJ32" s="1163"/>
      <c r="EK32" s="1163"/>
      <c r="EL32" s="1163"/>
      <c r="EM32" s="1163"/>
      <c r="EN32" s="1163"/>
      <c r="EO32" s="1163"/>
      <c r="EP32" s="1163"/>
      <c r="EQ32" s="1163"/>
      <c r="ER32" s="1163"/>
      <c r="ES32" s="1163"/>
      <c r="ET32" s="1163"/>
      <c r="EU32" s="1163"/>
      <c r="EV32" s="1163"/>
      <c r="EW32" s="1163"/>
      <c r="EX32" s="1163"/>
      <c r="EY32" s="1163"/>
      <c r="EZ32" s="1163"/>
      <c r="FA32" s="1163"/>
      <c r="FB32" s="1163"/>
      <c r="FC32" s="1163"/>
      <c r="FD32" s="1163"/>
      <c r="FE32" s="1334"/>
      <c r="FF32" s="1335"/>
      <c r="FG32" s="1335"/>
      <c r="FH32" s="1335"/>
      <c r="FI32" s="1335"/>
      <c r="FJ32" s="1335"/>
      <c r="FK32" s="1335"/>
      <c r="FL32" s="1335"/>
      <c r="FM32" s="1335"/>
      <c r="FN32" s="1335"/>
      <c r="FO32" s="1308"/>
      <c r="FP32" s="1309"/>
      <c r="FQ32" s="1309"/>
      <c r="FR32" s="1309"/>
      <c r="FS32" s="1309"/>
      <c r="FT32" s="1309"/>
      <c r="FU32" s="1310"/>
      <c r="FV32" s="162"/>
    </row>
    <row r="33" spans="1:184" ht="6" customHeight="1">
      <c r="A33" s="152"/>
      <c r="C33" s="1205"/>
      <c r="D33" s="1206"/>
      <c r="E33" s="1206"/>
      <c r="F33" s="1207"/>
      <c r="G33" s="1336"/>
      <c r="H33" s="1336"/>
      <c r="I33" s="1336"/>
      <c r="J33" s="1336"/>
      <c r="K33" s="1283"/>
      <c r="L33" s="895"/>
      <c r="M33" s="895"/>
      <c r="N33" s="895"/>
      <c r="O33" s="895"/>
      <c r="P33" s="895"/>
      <c r="Q33" s="895"/>
      <c r="R33" s="895"/>
      <c r="S33" s="895"/>
      <c r="T33" s="895"/>
      <c r="U33" s="895"/>
      <c r="V33" s="895"/>
      <c r="W33" s="895"/>
      <c r="X33" s="895"/>
      <c r="Y33" s="895"/>
      <c r="Z33" s="895"/>
      <c r="AA33" s="895"/>
      <c r="AB33" s="1284"/>
      <c r="AC33" s="1223"/>
      <c r="AD33" s="1224"/>
      <c r="AE33" s="1224"/>
      <c r="AF33" s="1225"/>
      <c r="AG33" s="1171"/>
      <c r="AH33" s="1172"/>
      <c r="AI33" s="1172"/>
      <c r="AJ33" s="1172"/>
      <c r="AK33" s="1172"/>
      <c r="AL33" s="1172"/>
      <c r="AM33" s="1172"/>
      <c r="AN33" s="1172"/>
      <c r="AO33" s="1172"/>
      <c r="AP33" s="1172"/>
      <c r="AQ33" s="1172"/>
      <c r="AR33" s="1172"/>
      <c r="AS33" s="1172"/>
      <c r="AT33" s="1172"/>
      <c r="AU33" s="1172"/>
      <c r="AV33" s="1172"/>
      <c r="AW33" s="1172"/>
      <c r="AX33" s="1172"/>
      <c r="AY33" s="1172"/>
      <c r="AZ33" s="1172"/>
      <c r="BA33" s="1172"/>
      <c r="BB33" s="1172"/>
      <c r="BC33" s="1172"/>
      <c r="BD33" s="1172"/>
      <c r="BE33" s="1172"/>
      <c r="BF33" s="1172"/>
      <c r="BG33" s="1172"/>
      <c r="BH33" s="1172"/>
      <c r="BI33" s="1172"/>
      <c r="BJ33" s="1172"/>
      <c r="BK33" s="1172"/>
      <c r="BL33" s="1172"/>
      <c r="BM33" s="1172"/>
      <c r="BN33" s="1172"/>
      <c r="BO33" s="1172"/>
      <c r="BP33" s="1173"/>
      <c r="BQ33" s="1229"/>
      <c r="BR33" s="1229"/>
      <c r="BS33" s="1229"/>
      <c r="BT33" s="1229"/>
      <c r="BU33" s="1229"/>
      <c r="BV33" s="1229"/>
      <c r="BW33" s="1229"/>
      <c r="BX33" s="1229"/>
      <c r="BY33" s="1232"/>
      <c r="BZ33" s="1232"/>
      <c r="CA33" s="1232"/>
      <c r="CB33" s="1232"/>
      <c r="CC33" s="1232"/>
      <c r="CD33" s="1232"/>
      <c r="CE33" s="1232"/>
      <c r="CF33" s="1232"/>
      <c r="CG33" s="1232"/>
      <c r="CH33" s="1232"/>
      <c r="CI33" s="1232"/>
      <c r="CJ33" s="1232"/>
      <c r="CK33" s="1232"/>
      <c r="CL33" s="1232"/>
      <c r="CM33" s="1232"/>
      <c r="CN33" s="1232"/>
      <c r="CO33" s="1232"/>
      <c r="CP33" s="1232"/>
      <c r="CQ33" s="1232"/>
      <c r="CR33" s="1232"/>
      <c r="CS33" s="1232"/>
      <c r="CT33" s="1232"/>
      <c r="CU33" s="1232"/>
      <c r="CV33" s="1232"/>
      <c r="CW33" s="1232"/>
      <c r="CX33" s="1232"/>
      <c r="CY33" s="1232"/>
      <c r="CZ33" s="1233"/>
      <c r="DA33" s="1234"/>
      <c r="DB33" s="1235"/>
      <c r="DC33" s="1235"/>
      <c r="DD33" s="1235"/>
      <c r="DE33" s="1235"/>
      <c r="DF33" s="1235"/>
      <c r="DG33" s="1235"/>
      <c r="DH33" s="1235"/>
      <c r="DI33" s="1235"/>
      <c r="DJ33" s="1235"/>
      <c r="DK33" s="1236"/>
      <c r="DL33" s="1236"/>
      <c r="DM33" s="1236"/>
      <c r="DN33" s="1236"/>
      <c r="DO33" s="1236"/>
      <c r="DP33" s="1236"/>
      <c r="DQ33" s="1236"/>
      <c r="DR33" s="1236"/>
      <c r="DS33" s="1236"/>
      <c r="DT33" s="1236"/>
      <c r="DU33" s="1121"/>
      <c r="DV33" s="1121"/>
      <c r="DW33" s="1121"/>
      <c r="DX33" s="1121"/>
      <c r="DY33" s="1121"/>
      <c r="DZ33" s="1121"/>
      <c r="EA33" s="1121"/>
      <c r="EB33" s="1121"/>
      <c r="EC33" s="1121"/>
      <c r="ED33" s="1121"/>
      <c r="EE33" s="1121"/>
      <c r="EF33" s="1121"/>
      <c r="EG33" s="1121"/>
      <c r="EH33" s="1121"/>
      <c r="EI33" s="1121"/>
      <c r="EJ33" s="1121"/>
      <c r="EK33" s="1121"/>
      <c r="EL33" s="1121"/>
      <c r="EM33" s="1121"/>
      <c r="EN33" s="1121"/>
      <c r="EO33" s="1121"/>
      <c r="EP33" s="1121"/>
      <c r="EQ33" s="1121"/>
      <c r="ER33" s="1121"/>
      <c r="ES33" s="1121"/>
      <c r="ET33" s="1121"/>
      <c r="EU33" s="1121"/>
      <c r="EV33" s="1121"/>
      <c r="EW33" s="1121"/>
      <c r="EX33" s="1121"/>
      <c r="EY33" s="1121"/>
      <c r="EZ33" s="1121"/>
      <c r="FA33" s="1121"/>
      <c r="FB33" s="1121"/>
      <c r="FC33" s="1121"/>
      <c r="FD33" s="1121"/>
      <c r="FE33" s="163"/>
      <c r="FF33" s="153"/>
      <c r="FG33" s="153"/>
      <c r="FH33" s="153"/>
      <c r="FI33" s="153"/>
      <c r="FJ33" s="164"/>
      <c r="FK33" s="164"/>
      <c r="FL33" s="164"/>
      <c r="FM33" s="164"/>
      <c r="FN33" s="164"/>
      <c r="FO33" s="1311"/>
      <c r="FP33" s="1312"/>
      <c r="FQ33" s="1312"/>
      <c r="FR33" s="1312"/>
      <c r="FS33" s="1312"/>
      <c r="FT33" s="1312"/>
      <c r="FU33" s="1313"/>
      <c r="FV33" s="162"/>
    </row>
    <row r="34" spans="1:184" ht="6" customHeight="1">
      <c r="A34" s="152"/>
      <c r="C34" s="1205"/>
      <c r="D34" s="1206"/>
      <c r="E34" s="1206"/>
      <c r="F34" s="1207"/>
      <c r="G34" s="1336"/>
      <c r="H34" s="1336"/>
      <c r="I34" s="1336"/>
      <c r="J34" s="1336"/>
      <c r="K34" s="1283"/>
      <c r="L34" s="895"/>
      <c r="M34" s="895"/>
      <c r="N34" s="895"/>
      <c r="O34" s="895"/>
      <c r="P34" s="895"/>
      <c r="Q34" s="895"/>
      <c r="R34" s="895"/>
      <c r="S34" s="895"/>
      <c r="T34" s="895"/>
      <c r="U34" s="895"/>
      <c r="V34" s="895"/>
      <c r="W34" s="895"/>
      <c r="X34" s="895"/>
      <c r="Y34" s="895"/>
      <c r="Z34" s="895"/>
      <c r="AA34" s="895"/>
      <c r="AB34" s="1284"/>
      <c r="AC34" s="1186" t="s">
        <v>25</v>
      </c>
      <c r="AD34" s="1187"/>
      <c r="AE34" s="1187"/>
      <c r="AF34" s="1188"/>
      <c r="AG34" s="1189">
        <f>総括表!T23</f>
        <v>0</v>
      </c>
      <c r="AH34" s="1190"/>
      <c r="AI34" s="1190"/>
      <c r="AJ34" s="1190"/>
      <c r="AK34" s="1190"/>
      <c r="AL34" s="1190"/>
      <c r="AM34" s="1190"/>
      <c r="AN34" s="1190"/>
      <c r="AO34" s="1190"/>
      <c r="AP34" s="1190"/>
      <c r="AQ34" s="1190"/>
      <c r="AR34" s="1190"/>
      <c r="AS34" s="1190"/>
      <c r="AT34" s="1190"/>
      <c r="AU34" s="1190"/>
      <c r="AV34" s="1190"/>
      <c r="AW34" s="1190"/>
      <c r="AX34" s="1190"/>
      <c r="AY34" s="1190"/>
      <c r="AZ34" s="1190"/>
      <c r="BA34" s="1190"/>
      <c r="BB34" s="1190"/>
      <c r="BC34" s="1190"/>
      <c r="BD34" s="1190"/>
      <c r="BE34" s="1190"/>
      <c r="BF34" s="1190"/>
      <c r="BG34" s="1190"/>
      <c r="BH34" s="1190"/>
      <c r="BI34" s="1190"/>
      <c r="BJ34" s="1190"/>
      <c r="BK34" s="1190"/>
      <c r="BL34" s="1190"/>
      <c r="BM34" s="1190"/>
      <c r="BN34" s="1190"/>
      <c r="BO34" s="1190"/>
      <c r="BP34" s="1191"/>
      <c r="BQ34" s="1192">
        <v>20</v>
      </c>
      <c r="BR34" s="1192"/>
      <c r="BS34" s="1192"/>
      <c r="BT34" s="1192"/>
      <c r="BU34" s="1192"/>
      <c r="BV34" s="1192"/>
      <c r="BW34" s="1192"/>
      <c r="BX34" s="1192"/>
      <c r="BY34" s="1193">
        <f>ROUNDDOWN(AG34*(BQ34/100)/1000,0)</f>
        <v>0</v>
      </c>
      <c r="BZ34" s="1193"/>
      <c r="CA34" s="1193"/>
      <c r="CB34" s="1193"/>
      <c r="CC34" s="1193"/>
      <c r="CD34" s="1193"/>
      <c r="CE34" s="1193"/>
      <c r="CF34" s="1193"/>
      <c r="CG34" s="1193"/>
      <c r="CH34" s="1193"/>
      <c r="CI34" s="1193"/>
      <c r="CJ34" s="1193"/>
      <c r="CK34" s="1193"/>
      <c r="CL34" s="1193"/>
      <c r="CM34" s="1193"/>
      <c r="CN34" s="1193"/>
      <c r="CO34" s="1193"/>
      <c r="CP34" s="1193"/>
      <c r="CQ34" s="1193"/>
      <c r="CR34" s="1193"/>
      <c r="CS34" s="1193"/>
      <c r="CT34" s="1193"/>
      <c r="CU34" s="1193"/>
      <c r="CV34" s="1193"/>
      <c r="CW34" s="1193"/>
      <c r="CX34" s="1193"/>
      <c r="CY34" s="1193"/>
      <c r="CZ34" s="1194"/>
      <c r="DA34" s="1195">
        <v>11</v>
      </c>
      <c r="DB34" s="1196"/>
      <c r="DC34" s="1196"/>
      <c r="DD34" s="1196"/>
      <c r="DE34" s="1196"/>
      <c r="DF34" s="1196"/>
      <c r="DG34" s="1196"/>
      <c r="DH34" s="1196"/>
      <c r="DI34" s="1196"/>
      <c r="DJ34" s="1196"/>
      <c r="DK34" s="1197"/>
      <c r="DL34" s="1197"/>
      <c r="DM34" s="1197"/>
      <c r="DN34" s="1197"/>
      <c r="DO34" s="1197"/>
      <c r="DP34" s="1197"/>
      <c r="DQ34" s="1197"/>
      <c r="DR34" s="1197"/>
      <c r="DS34" s="1197"/>
      <c r="DT34" s="1197"/>
      <c r="DU34" s="1160">
        <f>ROUNDDOWN(IF(DK34="",BY34*DK34,BY34*DK34),0)</f>
        <v>0</v>
      </c>
      <c r="DV34" s="1160"/>
      <c r="DW34" s="1160"/>
      <c r="DX34" s="1160"/>
      <c r="DY34" s="1160"/>
      <c r="DZ34" s="1160"/>
      <c r="EA34" s="1160"/>
      <c r="EB34" s="1160"/>
      <c r="EC34" s="1160"/>
      <c r="ED34" s="1160"/>
      <c r="EE34" s="1160"/>
      <c r="EF34" s="1160"/>
      <c r="EG34" s="1160"/>
      <c r="EH34" s="1160"/>
      <c r="EI34" s="1160"/>
      <c r="EJ34" s="1160"/>
      <c r="EK34" s="1160"/>
      <c r="EL34" s="1160"/>
      <c r="EM34" s="1160"/>
      <c r="EN34" s="1160"/>
      <c r="EO34" s="1160"/>
      <c r="EP34" s="1160"/>
      <c r="EQ34" s="1160"/>
      <c r="ER34" s="1160"/>
      <c r="ES34" s="1160"/>
      <c r="ET34" s="1160"/>
      <c r="EU34" s="1160"/>
      <c r="EV34" s="1160"/>
      <c r="EW34" s="1160"/>
      <c r="EX34" s="1160"/>
      <c r="EY34" s="1160"/>
      <c r="EZ34" s="1160"/>
      <c r="FA34" s="1160"/>
      <c r="FB34" s="1160"/>
      <c r="FC34" s="1160"/>
      <c r="FD34" s="1271"/>
      <c r="FE34" s="155"/>
      <c r="FJ34" s="164"/>
      <c r="FK34" s="164"/>
      <c r="FL34" s="164"/>
      <c r="FM34" s="164"/>
      <c r="FN34" s="164"/>
      <c r="FO34" s="164"/>
      <c r="FP34" s="164"/>
      <c r="FQ34" s="164"/>
      <c r="FR34" s="164"/>
      <c r="FV34" s="154"/>
      <c r="FX34" s="165"/>
      <c r="GB34"/>
    </row>
    <row r="35" spans="1:184" ht="6" customHeight="1">
      <c r="A35" s="152"/>
      <c r="C35" s="1205"/>
      <c r="D35" s="1206"/>
      <c r="E35" s="1206"/>
      <c r="F35" s="1207"/>
      <c r="G35" s="1336"/>
      <c r="H35" s="1336"/>
      <c r="I35" s="1336"/>
      <c r="J35" s="1336"/>
      <c r="K35" s="1283"/>
      <c r="L35" s="895"/>
      <c r="M35" s="895"/>
      <c r="N35" s="895"/>
      <c r="O35" s="895"/>
      <c r="P35" s="895"/>
      <c r="Q35" s="895"/>
      <c r="R35" s="895"/>
      <c r="S35" s="895"/>
      <c r="T35" s="895"/>
      <c r="U35" s="895"/>
      <c r="V35" s="895"/>
      <c r="W35" s="895"/>
      <c r="X35" s="895"/>
      <c r="Y35" s="895"/>
      <c r="Z35" s="895"/>
      <c r="AA35" s="895"/>
      <c r="AB35" s="1284"/>
      <c r="AC35" s="1186"/>
      <c r="AD35" s="1187"/>
      <c r="AE35" s="1187"/>
      <c r="AF35" s="1188"/>
      <c r="AG35" s="1189"/>
      <c r="AH35" s="1190"/>
      <c r="AI35" s="1190"/>
      <c r="AJ35" s="1190"/>
      <c r="AK35" s="1190"/>
      <c r="AL35" s="1190"/>
      <c r="AM35" s="1190"/>
      <c r="AN35" s="1190"/>
      <c r="AO35" s="1190"/>
      <c r="AP35" s="1190"/>
      <c r="AQ35" s="1190"/>
      <c r="AR35" s="1190"/>
      <c r="AS35" s="1190"/>
      <c r="AT35" s="1190"/>
      <c r="AU35" s="1190"/>
      <c r="AV35" s="1190"/>
      <c r="AW35" s="1190"/>
      <c r="AX35" s="1190"/>
      <c r="AY35" s="1190"/>
      <c r="AZ35" s="1190"/>
      <c r="BA35" s="1190"/>
      <c r="BB35" s="1190"/>
      <c r="BC35" s="1190"/>
      <c r="BD35" s="1190"/>
      <c r="BE35" s="1190"/>
      <c r="BF35" s="1190"/>
      <c r="BG35" s="1190"/>
      <c r="BH35" s="1190"/>
      <c r="BI35" s="1190"/>
      <c r="BJ35" s="1190"/>
      <c r="BK35" s="1190"/>
      <c r="BL35" s="1190"/>
      <c r="BM35" s="1190"/>
      <c r="BN35" s="1190"/>
      <c r="BO35" s="1190"/>
      <c r="BP35" s="1191"/>
      <c r="BQ35" s="1192"/>
      <c r="BR35" s="1192"/>
      <c r="BS35" s="1192"/>
      <c r="BT35" s="1192"/>
      <c r="BU35" s="1192"/>
      <c r="BV35" s="1192"/>
      <c r="BW35" s="1192"/>
      <c r="BX35" s="1192"/>
      <c r="BY35" s="1193"/>
      <c r="BZ35" s="1193"/>
      <c r="CA35" s="1193"/>
      <c r="CB35" s="1193"/>
      <c r="CC35" s="1193"/>
      <c r="CD35" s="1193"/>
      <c r="CE35" s="1193"/>
      <c r="CF35" s="1193"/>
      <c r="CG35" s="1193"/>
      <c r="CH35" s="1193"/>
      <c r="CI35" s="1193"/>
      <c r="CJ35" s="1193"/>
      <c r="CK35" s="1193"/>
      <c r="CL35" s="1193"/>
      <c r="CM35" s="1193"/>
      <c r="CN35" s="1193"/>
      <c r="CO35" s="1193"/>
      <c r="CP35" s="1193"/>
      <c r="CQ35" s="1193"/>
      <c r="CR35" s="1193"/>
      <c r="CS35" s="1193"/>
      <c r="CT35" s="1193"/>
      <c r="CU35" s="1193"/>
      <c r="CV35" s="1193"/>
      <c r="CW35" s="1193"/>
      <c r="CX35" s="1193"/>
      <c r="CY35" s="1193"/>
      <c r="CZ35" s="1194"/>
      <c r="DA35" s="1195"/>
      <c r="DB35" s="1196"/>
      <c r="DC35" s="1196"/>
      <c r="DD35" s="1196"/>
      <c r="DE35" s="1196"/>
      <c r="DF35" s="1196"/>
      <c r="DG35" s="1196"/>
      <c r="DH35" s="1196"/>
      <c r="DI35" s="1196"/>
      <c r="DJ35" s="1196"/>
      <c r="DK35" s="1197"/>
      <c r="DL35" s="1197"/>
      <c r="DM35" s="1197"/>
      <c r="DN35" s="1197"/>
      <c r="DO35" s="1197"/>
      <c r="DP35" s="1197"/>
      <c r="DQ35" s="1197"/>
      <c r="DR35" s="1197"/>
      <c r="DS35" s="1197"/>
      <c r="DT35" s="1197"/>
      <c r="DU35" s="1160"/>
      <c r="DV35" s="1160"/>
      <c r="DW35" s="1160"/>
      <c r="DX35" s="1160"/>
      <c r="DY35" s="1160"/>
      <c r="DZ35" s="1160"/>
      <c r="EA35" s="1160"/>
      <c r="EB35" s="1160"/>
      <c r="EC35" s="1160"/>
      <c r="ED35" s="1160"/>
      <c r="EE35" s="1160"/>
      <c r="EF35" s="1160"/>
      <c r="EG35" s="1160"/>
      <c r="EH35" s="1160"/>
      <c r="EI35" s="1160"/>
      <c r="EJ35" s="1160"/>
      <c r="EK35" s="1160"/>
      <c r="EL35" s="1160"/>
      <c r="EM35" s="1160"/>
      <c r="EN35" s="1160"/>
      <c r="EO35" s="1160"/>
      <c r="EP35" s="1160"/>
      <c r="EQ35" s="1160"/>
      <c r="ER35" s="1160"/>
      <c r="ES35" s="1160"/>
      <c r="ET35" s="1160"/>
      <c r="EU35" s="1160"/>
      <c r="EV35" s="1160"/>
      <c r="EW35" s="1160"/>
      <c r="EX35" s="1160"/>
      <c r="EY35" s="1160"/>
      <c r="EZ35" s="1160"/>
      <c r="FA35" s="1160"/>
      <c r="FB35" s="1160"/>
      <c r="FC35" s="1160"/>
      <c r="FD35" s="1271"/>
      <c r="FE35" s="1304"/>
      <c r="FF35" s="1305"/>
      <c r="FG35" s="1305"/>
      <c r="FH35" s="1305"/>
      <c r="FI35" s="1305"/>
      <c r="FJ35" s="1305"/>
      <c r="FK35" s="1305"/>
      <c r="FL35" s="1305"/>
      <c r="FM35" s="1305"/>
      <c r="FN35" s="1305"/>
      <c r="FO35" s="1305"/>
      <c r="FP35" s="1305"/>
      <c r="FQ35" s="1305"/>
      <c r="FR35" s="1305"/>
      <c r="FS35" s="1305"/>
      <c r="FT35" s="1305"/>
      <c r="FU35" s="1305"/>
      <c r="FV35" s="154"/>
    </row>
    <row r="36" spans="1:184" ht="6" customHeight="1">
      <c r="A36" s="152"/>
      <c r="C36" s="1205"/>
      <c r="D36" s="1206"/>
      <c r="E36" s="1206"/>
      <c r="F36" s="1207"/>
      <c r="G36" s="1336"/>
      <c r="H36" s="1336"/>
      <c r="I36" s="1336"/>
      <c r="J36" s="1336"/>
      <c r="K36" s="1283"/>
      <c r="L36" s="895"/>
      <c r="M36" s="895"/>
      <c r="N36" s="895"/>
      <c r="O36" s="895"/>
      <c r="P36" s="895"/>
      <c r="Q36" s="895"/>
      <c r="R36" s="895"/>
      <c r="S36" s="895"/>
      <c r="T36" s="895"/>
      <c r="U36" s="895"/>
      <c r="V36" s="895"/>
      <c r="W36" s="895"/>
      <c r="X36" s="895"/>
      <c r="Y36" s="895"/>
      <c r="Z36" s="895"/>
      <c r="AA36" s="895"/>
      <c r="AB36" s="1284"/>
      <c r="AC36" s="1186" t="s">
        <v>217</v>
      </c>
      <c r="AD36" s="1187"/>
      <c r="AE36" s="1187"/>
      <c r="AF36" s="1188"/>
      <c r="AG36" s="1255"/>
      <c r="AH36" s="1256"/>
      <c r="AI36" s="1256"/>
      <c r="AJ36" s="1256"/>
      <c r="AK36" s="1256"/>
      <c r="AL36" s="1256"/>
      <c r="AM36" s="1256"/>
      <c r="AN36" s="1256"/>
      <c r="AO36" s="1256"/>
      <c r="AP36" s="1256"/>
      <c r="AQ36" s="1256"/>
      <c r="AR36" s="1256"/>
      <c r="AS36" s="1256"/>
      <c r="AT36" s="1256"/>
      <c r="AU36" s="1256"/>
      <c r="AV36" s="1256"/>
      <c r="AW36" s="1256"/>
      <c r="AX36" s="1256"/>
      <c r="AY36" s="1256"/>
      <c r="AZ36" s="1256"/>
      <c r="BA36" s="1256"/>
      <c r="BB36" s="1256"/>
      <c r="BC36" s="1256"/>
      <c r="BD36" s="1256"/>
      <c r="BE36" s="1256"/>
      <c r="BF36" s="1256"/>
      <c r="BG36" s="1256"/>
      <c r="BH36" s="1256"/>
      <c r="BI36" s="1256"/>
      <c r="BJ36" s="1256"/>
      <c r="BK36" s="1256"/>
      <c r="BL36" s="1256"/>
      <c r="BM36" s="1256"/>
      <c r="BN36" s="1256"/>
      <c r="BO36" s="1256"/>
      <c r="BP36" s="1257"/>
      <c r="BQ36" s="1192">
        <v>19</v>
      </c>
      <c r="BR36" s="1192"/>
      <c r="BS36" s="1192"/>
      <c r="BT36" s="1192"/>
      <c r="BU36" s="1192"/>
      <c r="BV36" s="1192"/>
      <c r="BW36" s="1192"/>
      <c r="BX36" s="1192"/>
      <c r="BY36" s="1259">
        <f>ROUNDDOWN(AG36*(BQ36/100)/1000,0)</f>
        <v>0</v>
      </c>
      <c r="BZ36" s="1259"/>
      <c r="CA36" s="1259"/>
      <c r="CB36" s="1259"/>
      <c r="CC36" s="1259"/>
      <c r="CD36" s="1259"/>
      <c r="CE36" s="1259"/>
      <c r="CF36" s="1259"/>
      <c r="CG36" s="1259"/>
      <c r="CH36" s="1259"/>
      <c r="CI36" s="1259"/>
      <c r="CJ36" s="1259"/>
      <c r="CK36" s="1259"/>
      <c r="CL36" s="1259"/>
      <c r="CM36" s="1259"/>
      <c r="CN36" s="1259"/>
      <c r="CO36" s="1259"/>
      <c r="CP36" s="1259"/>
      <c r="CQ36" s="1259"/>
      <c r="CR36" s="1259"/>
      <c r="CS36" s="1259"/>
      <c r="CT36" s="1259"/>
      <c r="CU36" s="1259"/>
      <c r="CV36" s="1259"/>
      <c r="CW36" s="1259"/>
      <c r="CX36" s="1259"/>
      <c r="CY36" s="1259"/>
      <c r="CZ36" s="1260"/>
      <c r="DA36" s="1195">
        <v>11</v>
      </c>
      <c r="DB36" s="1196"/>
      <c r="DC36" s="1196"/>
      <c r="DD36" s="1196"/>
      <c r="DE36" s="1196"/>
      <c r="DF36" s="1196"/>
      <c r="DG36" s="1196"/>
      <c r="DH36" s="1196"/>
      <c r="DI36" s="1196"/>
      <c r="DJ36" s="1196"/>
      <c r="DK36" s="1197"/>
      <c r="DL36" s="1197"/>
      <c r="DM36" s="1197"/>
      <c r="DN36" s="1197"/>
      <c r="DO36" s="1197"/>
      <c r="DP36" s="1197"/>
      <c r="DQ36" s="1197"/>
      <c r="DR36" s="1197"/>
      <c r="DS36" s="1197"/>
      <c r="DT36" s="1197"/>
      <c r="DU36" s="1262">
        <f>ROUNDDOWN(IF(DK36="",BY36*DK36,BY36*DK36),0)</f>
        <v>0</v>
      </c>
      <c r="DV36" s="1262"/>
      <c r="DW36" s="1262"/>
      <c r="DX36" s="1262"/>
      <c r="DY36" s="1262"/>
      <c r="DZ36" s="1262"/>
      <c r="EA36" s="1262"/>
      <c r="EB36" s="1262"/>
      <c r="EC36" s="1262"/>
      <c r="ED36" s="1262"/>
      <c r="EE36" s="1262"/>
      <c r="EF36" s="1262"/>
      <c r="EG36" s="1262"/>
      <c r="EH36" s="1262"/>
      <c r="EI36" s="1262"/>
      <c r="EJ36" s="1262"/>
      <c r="EK36" s="1262"/>
      <c r="EL36" s="1262"/>
      <c r="EM36" s="1262"/>
      <c r="EN36" s="1262"/>
      <c r="EO36" s="1262"/>
      <c r="EP36" s="1262"/>
      <c r="EQ36" s="1262"/>
      <c r="ER36" s="1262"/>
      <c r="ES36" s="1262"/>
      <c r="ET36" s="1262"/>
      <c r="EU36" s="1262"/>
      <c r="EV36" s="1262"/>
      <c r="EW36" s="1262"/>
      <c r="EX36" s="1262"/>
      <c r="EY36" s="1262"/>
      <c r="EZ36" s="1262"/>
      <c r="FA36" s="1262"/>
      <c r="FB36" s="1262"/>
      <c r="FC36" s="1262"/>
      <c r="FD36" s="1287"/>
      <c r="FE36" s="1304"/>
      <c r="FF36" s="1305"/>
      <c r="FG36" s="1305"/>
      <c r="FH36" s="1305"/>
      <c r="FI36" s="1305"/>
      <c r="FJ36" s="1305"/>
      <c r="FK36" s="1305"/>
      <c r="FL36" s="1305"/>
      <c r="FM36" s="1305"/>
      <c r="FN36" s="1305"/>
      <c r="FO36" s="1305"/>
      <c r="FP36" s="1305"/>
      <c r="FQ36" s="1305"/>
      <c r="FR36" s="1305"/>
      <c r="FS36" s="1305"/>
      <c r="FT36" s="1305"/>
      <c r="FU36" s="1305"/>
      <c r="FV36" s="154"/>
    </row>
    <row r="37" spans="1:184" ht="6" customHeight="1">
      <c r="A37" s="152"/>
      <c r="C37" s="1205"/>
      <c r="D37" s="1206"/>
      <c r="E37" s="1206"/>
      <c r="F37" s="1207"/>
      <c r="G37" s="1336"/>
      <c r="H37" s="1336"/>
      <c r="I37" s="1336"/>
      <c r="J37" s="1336"/>
      <c r="K37" s="1283"/>
      <c r="L37" s="895"/>
      <c r="M37" s="895"/>
      <c r="N37" s="895"/>
      <c r="O37" s="895"/>
      <c r="P37" s="895"/>
      <c r="Q37" s="895"/>
      <c r="R37" s="895"/>
      <c r="S37" s="895"/>
      <c r="T37" s="895"/>
      <c r="U37" s="895"/>
      <c r="V37" s="895"/>
      <c r="W37" s="895"/>
      <c r="X37" s="895"/>
      <c r="Y37" s="895"/>
      <c r="Z37" s="895"/>
      <c r="AA37" s="895"/>
      <c r="AB37" s="1284"/>
      <c r="AC37" s="1186"/>
      <c r="AD37" s="1187"/>
      <c r="AE37" s="1187"/>
      <c r="AF37" s="1188"/>
      <c r="AG37" s="1255"/>
      <c r="AH37" s="1256"/>
      <c r="AI37" s="1256"/>
      <c r="AJ37" s="1256"/>
      <c r="AK37" s="1256"/>
      <c r="AL37" s="1256"/>
      <c r="AM37" s="1256"/>
      <c r="AN37" s="1256"/>
      <c r="AO37" s="1256"/>
      <c r="AP37" s="1256"/>
      <c r="AQ37" s="1256"/>
      <c r="AR37" s="1256"/>
      <c r="AS37" s="1256"/>
      <c r="AT37" s="1256"/>
      <c r="AU37" s="1256"/>
      <c r="AV37" s="1256"/>
      <c r="AW37" s="1256"/>
      <c r="AX37" s="1256"/>
      <c r="AY37" s="1256"/>
      <c r="AZ37" s="1256"/>
      <c r="BA37" s="1256"/>
      <c r="BB37" s="1256"/>
      <c r="BC37" s="1256"/>
      <c r="BD37" s="1256"/>
      <c r="BE37" s="1256"/>
      <c r="BF37" s="1256"/>
      <c r="BG37" s="1256"/>
      <c r="BH37" s="1256"/>
      <c r="BI37" s="1256"/>
      <c r="BJ37" s="1256"/>
      <c r="BK37" s="1256"/>
      <c r="BL37" s="1256"/>
      <c r="BM37" s="1256"/>
      <c r="BN37" s="1256"/>
      <c r="BO37" s="1256"/>
      <c r="BP37" s="1257"/>
      <c r="BQ37" s="1192"/>
      <c r="BR37" s="1192"/>
      <c r="BS37" s="1192"/>
      <c r="BT37" s="1192"/>
      <c r="BU37" s="1192"/>
      <c r="BV37" s="1192"/>
      <c r="BW37" s="1192"/>
      <c r="BX37" s="1192"/>
      <c r="BY37" s="1259"/>
      <c r="BZ37" s="1259"/>
      <c r="CA37" s="1259"/>
      <c r="CB37" s="1259"/>
      <c r="CC37" s="1259"/>
      <c r="CD37" s="1259"/>
      <c r="CE37" s="1259"/>
      <c r="CF37" s="1259"/>
      <c r="CG37" s="1259"/>
      <c r="CH37" s="1259"/>
      <c r="CI37" s="1259"/>
      <c r="CJ37" s="1259"/>
      <c r="CK37" s="1259"/>
      <c r="CL37" s="1259"/>
      <c r="CM37" s="1259"/>
      <c r="CN37" s="1259"/>
      <c r="CO37" s="1259"/>
      <c r="CP37" s="1259"/>
      <c r="CQ37" s="1259"/>
      <c r="CR37" s="1259"/>
      <c r="CS37" s="1259"/>
      <c r="CT37" s="1259"/>
      <c r="CU37" s="1259"/>
      <c r="CV37" s="1259"/>
      <c r="CW37" s="1259"/>
      <c r="CX37" s="1259"/>
      <c r="CY37" s="1259"/>
      <c r="CZ37" s="1260"/>
      <c r="DA37" s="1195"/>
      <c r="DB37" s="1196"/>
      <c r="DC37" s="1196"/>
      <c r="DD37" s="1196"/>
      <c r="DE37" s="1196"/>
      <c r="DF37" s="1196"/>
      <c r="DG37" s="1196"/>
      <c r="DH37" s="1196"/>
      <c r="DI37" s="1196"/>
      <c r="DJ37" s="1196"/>
      <c r="DK37" s="1197"/>
      <c r="DL37" s="1197"/>
      <c r="DM37" s="1197"/>
      <c r="DN37" s="1197"/>
      <c r="DO37" s="1197"/>
      <c r="DP37" s="1197"/>
      <c r="DQ37" s="1197"/>
      <c r="DR37" s="1197"/>
      <c r="DS37" s="1197"/>
      <c r="DT37" s="1197"/>
      <c r="DU37" s="1262"/>
      <c r="DV37" s="1262"/>
      <c r="DW37" s="1262"/>
      <c r="DX37" s="1262"/>
      <c r="DY37" s="1262"/>
      <c r="DZ37" s="1262"/>
      <c r="EA37" s="1262"/>
      <c r="EB37" s="1262"/>
      <c r="EC37" s="1262"/>
      <c r="ED37" s="1262"/>
      <c r="EE37" s="1262"/>
      <c r="EF37" s="1262"/>
      <c r="EG37" s="1262"/>
      <c r="EH37" s="1262"/>
      <c r="EI37" s="1262"/>
      <c r="EJ37" s="1262"/>
      <c r="EK37" s="1262"/>
      <c r="EL37" s="1262"/>
      <c r="EM37" s="1262"/>
      <c r="EN37" s="1262"/>
      <c r="EO37" s="1262"/>
      <c r="EP37" s="1262"/>
      <c r="EQ37" s="1262"/>
      <c r="ER37" s="1262"/>
      <c r="ES37" s="1262"/>
      <c r="ET37" s="1262"/>
      <c r="EU37" s="1262"/>
      <c r="EV37" s="1262"/>
      <c r="EW37" s="1262"/>
      <c r="EX37" s="1262"/>
      <c r="EY37" s="1262"/>
      <c r="EZ37" s="1262"/>
      <c r="FA37" s="1262"/>
      <c r="FB37" s="1262"/>
      <c r="FC37" s="1262"/>
      <c r="FD37" s="1287"/>
      <c r="FE37" s="1306"/>
      <c r="FF37" s="1307"/>
      <c r="FG37" s="1307"/>
      <c r="FH37" s="1307"/>
      <c r="FI37" s="1307"/>
      <c r="FJ37" s="1307"/>
      <c r="FK37" s="1307"/>
      <c r="FL37" s="1307"/>
      <c r="FM37" s="1307"/>
      <c r="FN37" s="1307"/>
      <c r="FO37" s="1307"/>
      <c r="FP37" s="1307"/>
      <c r="FQ37" s="1307"/>
      <c r="FR37" s="1307"/>
      <c r="FS37" s="1307"/>
      <c r="FT37" s="1307"/>
      <c r="FU37" s="1307"/>
      <c r="FV37" s="161"/>
    </row>
    <row r="38" spans="1:184" ht="6" customHeight="1">
      <c r="A38" s="152"/>
      <c r="C38" s="1205"/>
      <c r="D38" s="1206"/>
      <c r="E38" s="1206"/>
      <c r="F38" s="1207"/>
      <c r="G38" s="1336"/>
      <c r="H38" s="1336"/>
      <c r="I38" s="1336"/>
      <c r="J38" s="1336"/>
      <c r="K38" s="1283"/>
      <c r="L38" s="895"/>
      <c r="M38" s="895"/>
      <c r="N38" s="895"/>
      <c r="O38" s="895"/>
      <c r="P38" s="895"/>
      <c r="Q38" s="895"/>
      <c r="R38" s="895"/>
      <c r="S38" s="895"/>
      <c r="T38" s="895"/>
      <c r="U38" s="895"/>
      <c r="V38" s="895"/>
      <c r="W38" s="895"/>
      <c r="X38" s="895"/>
      <c r="Y38" s="895"/>
      <c r="Z38" s="895"/>
      <c r="AA38" s="895"/>
      <c r="AB38" s="1284"/>
      <c r="AC38" s="1237" t="s">
        <v>219</v>
      </c>
      <c r="AD38" s="1238"/>
      <c r="AE38" s="1238"/>
      <c r="AF38" s="1239"/>
      <c r="AG38" s="1171">
        <f>総括表!T25</f>
        <v>0</v>
      </c>
      <c r="AH38" s="1172"/>
      <c r="AI38" s="1172"/>
      <c r="AJ38" s="1172"/>
      <c r="AK38" s="1172"/>
      <c r="AL38" s="1172"/>
      <c r="AM38" s="1172"/>
      <c r="AN38" s="1172"/>
      <c r="AO38" s="1172"/>
      <c r="AP38" s="1172"/>
      <c r="AQ38" s="1172"/>
      <c r="AR38" s="1172"/>
      <c r="AS38" s="1172"/>
      <c r="AT38" s="1172"/>
      <c r="AU38" s="1172"/>
      <c r="AV38" s="1172"/>
      <c r="AW38" s="1172"/>
      <c r="AX38" s="1172"/>
      <c r="AY38" s="1172"/>
      <c r="AZ38" s="1172"/>
      <c r="BA38" s="1172"/>
      <c r="BB38" s="1172"/>
      <c r="BC38" s="1172"/>
      <c r="BD38" s="1172"/>
      <c r="BE38" s="1172"/>
      <c r="BF38" s="1172"/>
      <c r="BG38" s="1172"/>
      <c r="BH38" s="1172"/>
      <c r="BI38" s="1172"/>
      <c r="BJ38" s="1172"/>
      <c r="BK38" s="1172"/>
      <c r="BL38" s="1172"/>
      <c r="BM38" s="1172"/>
      <c r="BN38" s="1172"/>
      <c r="BO38" s="1172"/>
      <c r="BP38" s="1173"/>
      <c r="BQ38" s="1174">
        <v>19</v>
      </c>
      <c r="BR38" s="1174"/>
      <c r="BS38" s="1174"/>
      <c r="BT38" s="1174"/>
      <c r="BU38" s="1174"/>
      <c r="BV38" s="1174"/>
      <c r="BW38" s="1174"/>
      <c r="BX38" s="1174"/>
      <c r="BY38" s="1240">
        <f>ROUNDDOWN(AG38*(BQ38/100)/1000,0)</f>
        <v>0</v>
      </c>
      <c r="BZ38" s="1240"/>
      <c r="CA38" s="1240"/>
      <c r="CB38" s="1240"/>
      <c r="CC38" s="1240"/>
      <c r="CD38" s="1240"/>
      <c r="CE38" s="1240"/>
      <c r="CF38" s="1240"/>
      <c r="CG38" s="1240"/>
      <c r="CH38" s="1240"/>
      <c r="CI38" s="1240"/>
      <c r="CJ38" s="1240"/>
      <c r="CK38" s="1240"/>
      <c r="CL38" s="1240"/>
      <c r="CM38" s="1240"/>
      <c r="CN38" s="1240"/>
      <c r="CO38" s="1240"/>
      <c r="CP38" s="1240"/>
      <c r="CQ38" s="1240"/>
      <c r="CR38" s="1240"/>
      <c r="CS38" s="1240"/>
      <c r="CT38" s="1240"/>
      <c r="CU38" s="1240"/>
      <c r="CV38" s="1240"/>
      <c r="CW38" s="1240"/>
      <c r="CX38" s="1240"/>
      <c r="CY38" s="1240"/>
      <c r="CZ38" s="1241"/>
      <c r="DA38" s="1177">
        <v>11</v>
      </c>
      <c r="DB38" s="1178"/>
      <c r="DC38" s="1178"/>
      <c r="DD38" s="1178"/>
      <c r="DE38" s="1178"/>
      <c r="DF38" s="1178"/>
      <c r="DG38" s="1178"/>
      <c r="DH38" s="1178"/>
      <c r="DI38" s="1178"/>
      <c r="DJ38" s="1178"/>
      <c r="DK38" s="1181"/>
      <c r="DL38" s="1181"/>
      <c r="DM38" s="1181"/>
      <c r="DN38" s="1181"/>
      <c r="DO38" s="1181"/>
      <c r="DP38" s="1181"/>
      <c r="DQ38" s="1181"/>
      <c r="DR38" s="1181"/>
      <c r="DS38" s="1181"/>
      <c r="DT38" s="1181"/>
      <c r="DU38" s="1124">
        <f>ROUNDDOWN(IF(DK38="",BY38*DK38,BY38*DK38),0)</f>
        <v>0</v>
      </c>
      <c r="DV38" s="1124"/>
      <c r="DW38" s="1124"/>
      <c r="DX38" s="1124"/>
      <c r="DY38" s="1124"/>
      <c r="DZ38" s="1124"/>
      <c r="EA38" s="1124"/>
      <c r="EB38" s="1124"/>
      <c r="EC38" s="1124"/>
      <c r="ED38" s="1124"/>
      <c r="EE38" s="1124"/>
      <c r="EF38" s="1124"/>
      <c r="EG38" s="1124"/>
      <c r="EH38" s="1124"/>
      <c r="EI38" s="1124"/>
      <c r="EJ38" s="1124"/>
      <c r="EK38" s="1124"/>
      <c r="EL38" s="1124"/>
      <c r="EM38" s="1124"/>
      <c r="EN38" s="1124"/>
      <c r="EO38" s="1124"/>
      <c r="EP38" s="1124"/>
      <c r="EQ38" s="1124"/>
      <c r="ER38" s="1124"/>
      <c r="ES38" s="1124"/>
      <c r="ET38" s="1124"/>
      <c r="EU38" s="1124"/>
      <c r="EV38" s="1124"/>
      <c r="EW38" s="1124"/>
      <c r="EX38" s="1124"/>
      <c r="EY38" s="1124"/>
      <c r="EZ38" s="1124"/>
      <c r="FA38" s="1124"/>
      <c r="FB38" s="1124"/>
      <c r="FC38" s="1124"/>
      <c r="FD38" s="1124"/>
      <c r="FE38" s="1264" t="s">
        <v>223</v>
      </c>
      <c r="FF38" s="1097"/>
      <c r="FG38" s="1097"/>
      <c r="FH38" s="1097"/>
      <c r="FI38" s="1097"/>
      <c r="FJ38" s="1097"/>
      <c r="FK38" s="1097"/>
      <c r="FL38" s="1097"/>
      <c r="FM38" s="1097"/>
      <c r="FN38" s="1097"/>
      <c r="FO38" s="1097"/>
      <c r="FP38" s="1097"/>
      <c r="FQ38" s="1097"/>
      <c r="FR38" s="1097"/>
      <c r="FS38" s="1097"/>
      <c r="FT38" s="150"/>
      <c r="FU38" s="150"/>
      <c r="FV38" s="151"/>
    </row>
    <row r="39" spans="1:184" ht="6" customHeight="1">
      <c r="A39" s="152"/>
      <c r="C39" s="1208"/>
      <c r="D39" s="1209"/>
      <c r="E39" s="1209"/>
      <c r="F39" s="1210"/>
      <c r="G39" s="1336"/>
      <c r="H39" s="1336"/>
      <c r="I39" s="1336"/>
      <c r="J39" s="1336"/>
      <c r="K39" s="1285"/>
      <c r="L39" s="898"/>
      <c r="M39" s="898"/>
      <c r="N39" s="898"/>
      <c r="O39" s="898"/>
      <c r="P39" s="898"/>
      <c r="Q39" s="898"/>
      <c r="R39" s="898"/>
      <c r="S39" s="898"/>
      <c r="T39" s="898"/>
      <c r="U39" s="898"/>
      <c r="V39" s="898"/>
      <c r="W39" s="898"/>
      <c r="X39" s="898"/>
      <c r="Y39" s="898"/>
      <c r="Z39" s="898"/>
      <c r="AA39" s="898"/>
      <c r="AB39" s="1286"/>
      <c r="AC39" s="1220"/>
      <c r="AD39" s="1221"/>
      <c r="AE39" s="1221"/>
      <c r="AF39" s="1222"/>
      <c r="AG39" s="1171"/>
      <c r="AH39" s="1172"/>
      <c r="AI39" s="1172"/>
      <c r="AJ39" s="1172"/>
      <c r="AK39" s="1172"/>
      <c r="AL39" s="1172"/>
      <c r="AM39" s="1172"/>
      <c r="AN39" s="1172"/>
      <c r="AO39" s="1172"/>
      <c r="AP39" s="1172"/>
      <c r="AQ39" s="1172"/>
      <c r="AR39" s="1172"/>
      <c r="AS39" s="1172"/>
      <c r="AT39" s="1172"/>
      <c r="AU39" s="1172"/>
      <c r="AV39" s="1172"/>
      <c r="AW39" s="1172"/>
      <c r="AX39" s="1172"/>
      <c r="AY39" s="1172"/>
      <c r="AZ39" s="1172"/>
      <c r="BA39" s="1172"/>
      <c r="BB39" s="1172"/>
      <c r="BC39" s="1172"/>
      <c r="BD39" s="1172"/>
      <c r="BE39" s="1172"/>
      <c r="BF39" s="1172"/>
      <c r="BG39" s="1172"/>
      <c r="BH39" s="1172"/>
      <c r="BI39" s="1172"/>
      <c r="BJ39" s="1172"/>
      <c r="BK39" s="1172"/>
      <c r="BL39" s="1172"/>
      <c r="BM39" s="1172"/>
      <c r="BN39" s="1172"/>
      <c r="BO39" s="1172"/>
      <c r="BP39" s="1173"/>
      <c r="BQ39" s="902"/>
      <c r="BR39" s="902"/>
      <c r="BS39" s="902"/>
      <c r="BT39" s="902"/>
      <c r="BU39" s="902"/>
      <c r="BV39" s="902"/>
      <c r="BW39" s="902"/>
      <c r="BX39" s="902"/>
      <c r="BY39" s="1230"/>
      <c r="BZ39" s="1230"/>
      <c r="CA39" s="1230"/>
      <c r="CB39" s="1230"/>
      <c r="CC39" s="1230"/>
      <c r="CD39" s="1230"/>
      <c r="CE39" s="1230"/>
      <c r="CF39" s="1230"/>
      <c r="CG39" s="1230"/>
      <c r="CH39" s="1230"/>
      <c r="CI39" s="1230"/>
      <c r="CJ39" s="1230"/>
      <c r="CK39" s="1230"/>
      <c r="CL39" s="1230"/>
      <c r="CM39" s="1230"/>
      <c r="CN39" s="1230"/>
      <c r="CO39" s="1230"/>
      <c r="CP39" s="1230"/>
      <c r="CQ39" s="1230"/>
      <c r="CR39" s="1230"/>
      <c r="CS39" s="1230"/>
      <c r="CT39" s="1230"/>
      <c r="CU39" s="1230"/>
      <c r="CV39" s="1230"/>
      <c r="CW39" s="1230"/>
      <c r="CX39" s="1230"/>
      <c r="CY39" s="1230"/>
      <c r="CZ39" s="1231"/>
      <c r="DA39" s="1179"/>
      <c r="DB39" s="1180"/>
      <c r="DC39" s="1180"/>
      <c r="DD39" s="1180"/>
      <c r="DE39" s="1180"/>
      <c r="DF39" s="1180"/>
      <c r="DG39" s="1180"/>
      <c r="DH39" s="1180"/>
      <c r="DI39" s="1180"/>
      <c r="DJ39" s="1180"/>
      <c r="DK39" s="1182"/>
      <c r="DL39" s="1182"/>
      <c r="DM39" s="1182"/>
      <c r="DN39" s="1182"/>
      <c r="DO39" s="1182"/>
      <c r="DP39" s="1182"/>
      <c r="DQ39" s="1182"/>
      <c r="DR39" s="1182"/>
      <c r="DS39" s="1182"/>
      <c r="DT39" s="1182"/>
      <c r="DU39" s="1163"/>
      <c r="DV39" s="1163"/>
      <c r="DW39" s="1163"/>
      <c r="DX39" s="1163"/>
      <c r="DY39" s="1163"/>
      <c r="DZ39" s="1163"/>
      <c r="EA39" s="1163"/>
      <c r="EB39" s="1163"/>
      <c r="EC39" s="1163"/>
      <c r="ED39" s="1163"/>
      <c r="EE39" s="1163"/>
      <c r="EF39" s="1163"/>
      <c r="EG39" s="1163"/>
      <c r="EH39" s="1163"/>
      <c r="EI39" s="1163"/>
      <c r="EJ39" s="1163"/>
      <c r="EK39" s="1163"/>
      <c r="EL39" s="1163"/>
      <c r="EM39" s="1163"/>
      <c r="EN39" s="1163"/>
      <c r="EO39" s="1163"/>
      <c r="EP39" s="1163"/>
      <c r="EQ39" s="1163"/>
      <c r="ER39" s="1163"/>
      <c r="ES39" s="1163"/>
      <c r="ET39" s="1163"/>
      <c r="EU39" s="1163"/>
      <c r="EV39" s="1163"/>
      <c r="EW39" s="1163"/>
      <c r="EX39" s="1163"/>
      <c r="EY39" s="1163"/>
      <c r="EZ39" s="1163"/>
      <c r="FA39" s="1163"/>
      <c r="FB39" s="1163"/>
      <c r="FC39" s="1163"/>
      <c r="FD39" s="1163"/>
      <c r="FE39" s="1265"/>
      <c r="FF39" s="883"/>
      <c r="FG39" s="883"/>
      <c r="FH39" s="883"/>
      <c r="FI39" s="883"/>
      <c r="FJ39" s="883"/>
      <c r="FK39" s="883"/>
      <c r="FL39" s="883"/>
      <c r="FM39" s="883"/>
      <c r="FN39" s="883"/>
      <c r="FO39" s="883"/>
      <c r="FP39" s="883"/>
      <c r="FQ39" s="883"/>
      <c r="FR39" s="883"/>
      <c r="FS39" s="883"/>
      <c r="FV39" s="154"/>
    </row>
    <row r="40" spans="1:184" ht="6" customHeight="1">
      <c r="A40" s="148" t="str">
        <f>C40</f>
        <v>33</v>
      </c>
      <c r="B40" s="144">
        <v>4</v>
      </c>
      <c r="C40" s="1202" t="s">
        <v>224</v>
      </c>
      <c r="D40" s="1203"/>
      <c r="E40" s="1203"/>
      <c r="F40" s="1204"/>
      <c r="G40" s="1336"/>
      <c r="H40" s="1336"/>
      <c r="I40" s="1336"/>
      <c r="J40" s="1336"/>
      <c r="K40" s="1280" t="s">
        <v>225</v>
      </c>
      <c r="L40" s="1281"/>
      <c r="M40" s="1281"/>
      <c r="N40" s="1281"/>
      <c r="O40" s="1281"/>
      <c r="P40" s="1281"/>
      <c r="Q40" s="1281"/>
      <c r="R40" s="1281"/>
      <c r="S40" s="1281"/>
      <c r="T40" s="1281"/>
      <c r="U40" s="1281"/>
      <c r="V40" s="1281"/>
      <c r="W40" s="1281"/>
      <c r="X40" s="1281"/>
      <c r="Y40" s="1281"/>
      <c r="Z40" s="1281"/>
      <c r="AA40" s="1281"/>
      <c r="AB40" s="1282"/>
      <c r="AC40" s="1220" t="s">
        <v>215</v>
      </c>
      <c r="AD40" s="1221"/>
      <c r="AE40" s="1221"/>
      <c r="AF40" s="1222"/>
      <c r="AG40" s="1226">
        <f>総括表!T27</f>
        <v>0</v>
      </c>
      <c r="AH40" s="1227"/>
      <c r="AI40" s="1227"/>
      <c r="AJ40" s="1227"/>
      <c r="AK40" s="1227"/>
      <c r="AL40" s="1227"/>
      <c r="AM40" s="1227"/>
      <c r="AN40" s="1227"/>
      <c r="AO40" s="1227"/>
      <c r="AP40" s="1227"/>
      <c r="AQ40" s="1227"/>
      <c r="AR40" s="1227"/>
      <c r="AS40" s="1227"/>
      <c r="AT40" s="1227"/>
      <c r="AU40" s="1227"/>
      <c r="AV40" s="1227"/>
      <c r="AW40" s="1227"/>
      <c r="AX40" s="1227"/>
      <c r="AY40" s="1227"/>
      <c r="AZ40" s="1227"/>
      <c r="BA40" s="1227"/>
      <c r="BB40" s="1227"/>
      <c r="BC40" s="1227"/>
      <c r="BD40" s="1227"/>
      <c r="BE40" s="1227"/>
      <c r="BF40" s="1227"/>
      <c r="BG40" s="1227"/>
      <c r="BH40" s="1227"/>
      <c r="BI40" s="1227"/>
      <c r="BJ40" s="1227"/>
      <c r="BK40" s="1227"/>
      <c r="BL40" s="1227"/>
      <c r="BM40" s="1227"/>
      <c r="BN40" s="1227"/>
      <c r="BO40" s="1227"/>
      <c r="BP40" s="1228"/>
      <c r="BQ40" s="902">
        <v>18</v>
      </c>
      <c r="BR40" s="902"/>
      <c r="BS40" s="902"/>
      <c r="BT40" s="902"/>
      <c r="BU40" s="902"/>
      <c r="BV40" s="902"/>
      <c r="BW40" s="902"/>
      <c r="BX40" s="902"/>
      <c r="BY40" s="1230">
        <f>ROUNDDOWN(AG40*(BQ40/100)/1000,0)</f>
        <v>0</v>
      </c>
      <c r="BZ40" s="1230"/>
      <c r="CA40" s="1230"/>
      <c r="CB40" s="1230"/>
      <c r="CC40" s="1230"/>
      <c r="CD40" s="1230"/>
      <c r="CE40" s="1230"/>
      <c r="CF40" s="1230"/>
      <c r="CG40" s="1230"/>
      <c r="CH40" s="1230"/>
      <c r="CI40" s="1230"/>
      <c r="CJ40" s="1230"/>
      <c r="CK40" s="1230"/>
      <c r="CL40" s="1230"/>
      <c r="CM40" s="1230"/>
      <c r="CN40" s="1230"/>
      <c r="CO40" s="1230"/>
      <c r="CP40" s="1230"/>
      <c r="CQ40" s="1230"/>
      <c r="CR40" s="1230"/>
      <c r="CS40" s="1230"/>
      <c r="CT40" s="1230"/>
      <c r="CU40" s="1230"/>
      <c r="CV40" s="1230"/>
      <c r="CW40" s="1230"/>
      <c r="CX40" s="1230"/>
      <c r="CY40" s="1230"/>
      <c r="CZ40" s="1231"/>
      <c r="DA40" s="1179">
        <v>10</v>
      </c>
      <c r="DB40" s="1180"/>
      <c r="DC40" s="1180"/>
      <c r="DD40" s="1180"/>
      <c r="DE40" s="1180"/>
      <c r="DF40" s="1180"/>
      <c r="DG40" s="1180"/>
      <c r="DH40" s="1180"/>
      <c r="DI40" s="1180"/>
      <c r="DJ40" s="1180"/>
      <c r="DK40" s="1182"/>
      <c r="DL40" s="1182"/>
      <c r="DM40" s="1182"/>
      <c r="DN40" s="1182"/>
      <c r="DO40" s="1182"/>
      <c r="DP40" s="1182"/>
      <c r="DQ40" s="1182"/>
      <c r="DR40" s="1182"/>
      <c r="DS40" s="1182"/>
      <c r="DT40" s="1182"/>
      <c r="DU40" s="1163">
        <f>ROUNDDOWN(IF(DK40="",BY40*DK40,BY40*DK40),0)</f>
        <v>0</v>
      </c>
      <c r="DV40" s="1163"/>
      <c r="DW40" s="1163"/>
      <c r="DX40" s="1163"/>
      <c r="DY40" s="1163"/>
      <c r="DZ40" s="1163"/>
      <c r="EA40" s="1163"/>
      <c r="EB40" s="1163"/>
      <c r="EC40" s="1163"/>
      <c r="ED40" s="1163"/>
      <c r="EE40" s="1163"/>
      <c r="EF40" s="1163"/>
      <c r="EG40" s="1163"/>
      <c r="EH40" s="1163"/>
      <c r="EI40" s="1163"/>
      <c r="EJ40" s="1163"/>
      <c r="EK40" s="1163"/>
      <c r="EL40" s="1163"/>
      <c r="EM40" s="1163"/>
      <c r="EN40" s="1163"/>
      <c r="EO40" s="1163"/>
      <c r="EP40" s="1163"/>
      <c r="EQ40" s="1163"/>
      <c r="ER40" s="1163"/>
      <c r="ES40" s="1163"/>
      <c r="ET40" s="1163"/>
      <c r="EU40" s="1163"/>
      <c r="EV40" s="1163"/>
      <c r="EW40" s="1163"/>
      <c r="EX40" s="1163"/>
      <c r="EY40" s="1163"/>
      <c r="EZ40" s="1163"/>
      <c r="FA40" s="1163"/>
      <c r="FB40" s="1163"/>
      <c r="FC40" s="1163"/>
      <c r="FD40" s="1163"/>
      <c r="FE40" s="155"/>
      <c r="FF40" s="880" t="s">
        <v>226</v>
      </c>
      <c r="FG40" s="880"/>
      <c r="FH40" s="880"/>
      <c r="FI40" s="880"/>
      <c r="FJ40" s="880"/>
      <c r="FK40" s="880"/>
      <c r="FL40" s="880"/>
      <c r="FM40" s="880"/>
      <c r="FN40" s="880"/>
      <c r="FO40" s="880"/>
      <c r="FP40" s="880"/>
      <c r="FQ40" s="880"/>
      <c r="FR40" s="880"/>
      <c r="FS40" s="880"/>
      <c r="FT40" s="880"/>
      <c r="FU40" s="880"/>
      <c r="FV40" s="154"/>
    </row>
    <row r="41" spans="1:184" ht="6" customHeight="1">
      <c r="A41" s="152"/>
      <c r="C41" s="1205"/>
      <c r="D41" s="1206"/>
      <c r="E41" s="1206"/>
      <c r="F41" s="1207"/>
      <c r="G41" s="1336"/>
      <c r="H41" s="1336"/>
      <c r="I41" s="1336"/>
      <c r="J41" s="1336"/>
      <c r="K41" s="1283"/>
      <c r="L41" s="895"/>
      <c r="M41" s="895"/>
      <c r="N41" s="895"/>
      <c r="O41" s="895"/>
      <c r="P41" s="895"/>
      <c r="Q41" s="895"/>
      <c r="R41" s="895"/>
      <c r="S41" s="895"/>
      <c r="T41" s="895"/>
      <c r="U41" s="895"/>
      <c r="V41" s="895"/>
      <c r="W41" s="895"/>
      <c r="X41" s="895"/>
      <c r="Y41" s="895"/>
      <c r="Z41" s="895"/>
      <c r="AA41" s="895"/>
      <c r="AB41" s="1284"/>
      <c r="AC41" s="1223"/>
      <c r="AD41" s="1224"/>
      <c r="AE41" s="1224"/>
      <c r="AF41" s="1225"/>
      <c r="AG41" s="1171"/>
      <c r="AH41" s="1172"/>
      <c r="AI41" s="1172"/>
      <c r="AJ41" s="1172"/>
      <c r="AK41" s="1172"/>
      <c r="AL41" s="1172"/>
      <c r="AM41" s="1172"/>
      <c r="AN41" s="1172"/>
      <c r="AO41" s="1172"/>
      <c r="AP41" s="1172"/>
      <c r="AQ41" s="1172"/>
      <c r="AR41" s="1172"/>
      <c r="AS41" s="1172"/>
      <c r="AT41" s="1172"/>
      <c r="AU41" s="1172"/>
      <c r="AV41" s="1172"/>
      <c r="AW41" s="1172"/>
      <c r="AX41" s="1172"/>
      <c r="AY41" s="1172"/>
      <c r="AZ41" s="1172"/>
      <c r="BA41" s="1172"/>
      <c r="BB41" s="1172"/>
      <c r="BC41" s="1172"/>
      <c r="BD41" s="1172"/>
      <c r="BE41" s="1172"/>
      <c r="BF41" s="1172"/>
      <c r="BG41" s="1172"/>
      <c r="BH41" s="1172"/>
      <c r="BI41" s="1172"/>
      <c r="BJ41" s="1172"/>
      <c r="BK41" s="1172"/>
      <c r="BL41" s="1172"/>
      <c r="BM41" s="1172"/>
      <c r="BN41" s="1172"/>
      <c r="BO41" s="1172"/>
      <c r="BP41" s="1173"/>
      <c r="BQ41" s="1229"/>
      <c r="BR41" s="1229"/>
      <c r="BS41" s="1229"/>
      <c r="BT41" s="1229"/>
      <c r="BU41" s="1229"/>
      <c r="BV41" s="1229"/>
      <c r="BW41" s="1229"/>
      <c r="BX41" s="1229"/>
      <c r="BY41" s="1232"/>
      <c r="BZ41" s="1232"/>
      <c r="CA41" s="1232"/>
      <c r="CB41" s="1232"/>
      <c r="CC41" s="1232"/>
      <c r="CD41" s="1232"/>
      <c r="CE41" s="1232"/>
      <c r="CF41" s="1232"/>
      <c r="CG41" s="1232"/>
      <c r="CH41" s="1232"/>
      <c r="CI41" s="1232"/>
      <c r="CJ41" s="1232"/>
      <c r="CK41" s="1232"/>
      <c r="CL41" s="1232"/>
      <c r="CM41" s="1232"/>
      <c r="CN41" s="1232"/>
      <c r="CO41" s="1232"/>
      <c r="CP41" s="1232"/>
      <c r="CQ41" s="1232"/>
      <c r="CR41" s="1232"/>
      <c r="CS41" s="1232"/>
      <c r="CT41" s="1232"/>
      <c r="CU41" s="1232"/>
      <c r="CV41" s="1232"/>
      <c r="CW41" s="1232"/>
      <c r="CX41" s="1232"/>
      <c r="CY41" s="1232"/>
      <c r="CZ41" s="1233"/>
      <c r="DA41" s="1234"/>
      <c r="DB41" s="1235"/>
      <c r="DC41" s="1235"/>
      <c r="DD41" s="1235"/>
      <c r="DE41" s="1235"/>
      <c r="DF41" s="1235"/>
      <c r="DG41" s="1235"/>
      <c r="DH41" s="1235"/>
      <c r="DI41" s="1235"/>
      <c r="DJ41" s="1235"/>
      <c r="DK41" s="1236"/>
      <c r="DL41" s="1236"/>
      <c r="DM41" s="1236"/>
      <c r="DN41" s="1236"/>
      <c r="DO41" s="1236"/>
      <c r="DP41" s="1236"/>
      <c r="DQ41" s="1236"/>
      <c r="DR41" s="1236"/>
      <c r="DS41" s="1236"/>
      <c r="DT41" s="1236"/>
      <c r="DU41" s="1121"/>
      <c r="DV41" s="1121"/>
      <c r="DW41" s="1121"/>
      <c r="DX41" s="1121"/>
      <c r="DY41" s="1121"/>
      <c r="DZ41" s="1121"/>
      <c r="EA41" s="1121"/>
      <c r="EB41" s="1121"/>
      <c r="EC41" s="1121"/>
      <c r="ED41" s="1121"/>
      <c r="EE41" s="1121"/>
      <c r="EF41" s="1121"/>
      <c r="EG41" s="1121"/>
      <c r="EH41" s="1121"/>
      <c r="EI41" s="1121"/>
      <c r="EJ41" s="1121"/>
      <c r="EK41" s="1121"/>
      <c r="EL41" s="1121"/>
      <c r="EM41" s="1121"/>
      <c r="EN41" s="1121"/>
      <c r="EO41" s="1121"/>
      <c r="EP41" s="1121"/>
      <c r="EQ41" s="1121"/>
      <c r="ER41" s="1121"/>
      <c r="ES41" s="1121"/>
      <c r="ET41" s="1121"/>
      <c r="EU41" s="1121"/>
      <c r="EV41" s="1121"/>
      <c r="EW41" s="1121"/>
      <c r="EX41" s="1121"/>
      <c r="EY41" s="1121"/>
      <c r="EZ41" s="1121"/>
      <c r="FA41" s="1121"/>
      <c r="FB41" s="1121"/>
      <c r="FC41" s="1121"/>
      <c r="FD41" s="1121"/>
      <c r="FE41" s="166"/>
      <c r="FF41" s="880"/>
      <c r="FG41" s="880"/>
      <c r="FH41" s="880"/>
      <c r="FI41" s="880"/>
      <c r="FJ41" s="880"/>
      <c r="FK41" s="880"/>
      <c r="FL41" s="880"/>
      <c r="FM41" s="880"/>
      <c r="FN41" s="880"/>
      <c r="FO41" s="880"/>
      <c r="FP41" s="880"/>
      <c r="FQ41" s="880"/>
      <c r="FR41" s="880"/>
      <c r="FS41" s="880"/>
      <c r="FT41" s="880"/>
      <c r="FU41" s="880"/>
      <c r="FV41" s="154"/>
    </row>
    <row r="42" spans="1:184" ht="6" customHeight="1">
      <c r="A42" s="152"/>
      <c r="C42" s="1205"/>
      <c r="D42" s="1206"/>
      <c r="E42" s="1206"/>
      <c r="F42" s="1207"/>
      <c r="G42" s="1336"/>
      <c r="H42" s="1336"/>
      <c r="I42" s="1336"/>
      <c r="J42" s="1336"/>
      <c r="K42" s="1283"/>
      <c r="L42" s="895"/>
      <c r="M42" s="895"/>
      <c r="N42" s="895"/>
      <c r="O42" s="895"/>
      <c r="P42" s="895"/>
      <c r="Q42" s="895"/>
      <c r="R42" s="895"/>
      <c r="S42" s="895"/>
      <c r="T42" s="895"/>
      <c r="U42" s="895"/>
      <c r="V42" s="895"/>
      <c r="W42" s="895"/>
      <c r="X42" s="895"/>
      <c r="Y42" s="895"/>
      <c r="Z42" s="895"/>
      <c r="AA42" s="895"/>
      <c r="AB42" s="1284"/>
      <c r="AC42" s="1186" t="s">
        <v>25</v>
      </c>
      <c r="AD42" s="1187"/>
      <c r="AE42" s="1187"/>
      <c r="AF42" s="1188"/>
      <c r="AG42" s="1273">
        <f>総括表!T29</f>
        <v>0</v>
      </c>
      <c r="AH42" s="1274"/>
      <c r="AI42" s="1274"/>
      <c r="AJ42" s="1274"/>
      <c r="AK42" s="1274"/>
      <c r="AL42" s="1274"/>
      <c r="AM42" s="1274"/>
      <c r="AN42" s="1274"/>
      <c r="AO42" s="1274"/>
      <c r="AP42" s="1274"/>
      <c r="AQ42" s="1274"/>
      <c r="AR42" s="1274"/>
      <c r="AS42" s="1274"/>
      <c r="AT42" s="1274"/>
      <c r="AU42" s="1274"/>
      <c r="AV42" s="1274"/>
      <c r="AW42" s="1274"/>
      <c r="AX42" s="1274"/>
      <c r="AY42" s="1274"/>
      <c r="AZ42" s="1274"/>
      <c r="BA42" s="1274"/>
      <c r="BB42" s="1274"/>
      <c r="BC42" s="1274"/>
      <c r="BD42" s="1274"/>
      <c r="BE42" s="1274"/>
      <c r="BF42" s="1274"/>
      <c r="BG42" s="1274"/>
      <c r="BH42" s="1274"/>
      <c r="BI42" s="1274"/>
      <c r="BJ42" s="1274"/>
      <c r="BK42" s="1274"/>
      <c r="BL42" s="1274"/>
      <c r="BM42" s="1274"/>
      <c r="BN42" s="1274"/>
      <c r="BO42" s="1274"/>
      <c r="BP42" s="1275"/>
      <c r="BQ42" s="1192">
        <v>18</v>
      </c>
      <c r="BR42" s="1192"/>
      <c r="BS42" s="1192"/>
      <c r="BT42" s="1192"/>
      <c r="BU42" s="1192"/>
      <c r="BV42" s="1192"/>
      <c r="BW42" s="1192"/>
      <c r="BX42" s="1192"/>
      <c r="BY42" s="1193">
        <f>ROUNDDOWN(AG42*(BQ42/100)/1000,0)</f>
        <v>0</v>
      </c>
      <c r="BZ42" s="1193"/>
      <c r="CA42" s="1193"/>
      <c r="CB42" s="1193"/>
      <c r="CC42" s="1193"/>
      <c r="CD42" s="1193"/>
      <c r="CE42" s="1193"/>
      <c r="CF42" s="1193"/>
      <c r="CG42" s="1193"/>
      <c r="CH42" s="1193"/>
      <c r="CI42" s="1193"/>
      <c r="CJ42" s="1193"/>
      <c r="CK42" s="1193"/>
      <c r="CL42" s="1193"/>
      <c r="CM42" s="1193"/>
      <c r="CN42" s="1193"/>
      <c r="CO42" s="1193"/>
      <c r="CP42" s="1193"/>
      <c r="CQ42" s="1193"/>
      <c r="CR42" s="1193"/>
      <c r="CS42" s="1193"/>
      <c r="CT42" s="1193"/>
      <c r="CU42" s="1193"/>
      <c r="CV42" s="1193"/>
      <c r="CW42" s="1193"/>
      <c r="CX42" s="1193"/>
      <c r="CY42" s="1193"/>
      <c r="CZ42" s="1194"/>
      <c r="DA42" s="1195">
        <v>9</v>
      </c>
      <c r="DB42" s="1196"/>
      <c r="DC42" s="1196"/>
      <c r="DD42" s="1196"/>
      <c r="DE42" s="1196"/>
      <c r="DF42" s="1196"/>
      <c r="DG42" s="1196"/>
      <c r="DH42" s="1196"/>
      <c r="DI42" s="1196"/>
      <c r="DJ42" s="1196"/>
      <c r="DK42" s="1197"/>
      <c r="DL42" s="1197"/>
      <c r="DM42" s="1197"/>
      <c r="DN42" s="1197"/>
      <c r="DO42" s="1197"/>
      <c r="DP42" s="1197"/>
      <c r="DQ42" s="1197"/>
      <c r="DR42" s="1197"/>
      <c r="DS42" s="1197"/>
      <c r="DT42" s="1197"/>
      <c r="DU42" s="1160">
        <f>ROUNDDOWN(IF(DK42="",BY42*DK42,BY42*DK42),0)</f>
        <v>0</v>
      </c>
      <c r="DV42" s="1160"/>
      <c r="DW42" s="1160"/>
      <c r="DX42" s="1160"/>
      <c r="DY42" s="1160"/>
      <c r="DZ42" s="1160"/>
      <c r="EA42" s="1160"/>
      <c r="EB42" s="1160"/>
      <c r="EC42" s="1160"/>
      <c r="ED42" s="1160"/>
      <c r="EE42" s="1160"/>
      <c r="EF42" s="1160"/>
      <c r="EG42" s="1160"/>
      <c r="EH42" s="1160"/>
      <c r="EI42" s="1160"/>
      <c r="EJ42" s="1160"/>
      <c r="EK42" s="1160"/>
      <c r="EL42" s="1160"/>
      <c r="EM42" s="1160"/>
      <c r="EN42" s="1160"/>
      <c r="EO42" s="1160"/>
      <c r="EP42" s="1160"/>
      <c r="EQ42" s="1160"/>
      <c r="ER42" s="1160"/>
      <c r="ES42" s="1160"/>
      <c r="ET42" s="1160"/>
      <c r="EU42" s="1160"/>
      <c r="EV42" s="1160"/>
      <c r="EW42" s="1160"/>
      <c r="EX42" s="1160"/>
      <c r="EY42" s="1160"/>
      <c r="EZ42" s="1160"/>
      <c r="FA42" s="1160"/>
      <c r="FB42" s="1160"/>
      <c r="FC42" s="1160"/>
      <c r="FD42" s="1271"/>
      <c r="FE42" s="166"/>
      <c r="FF42" s="880" t="s">
        <v>227</v>
      </c>
      <c r="FG42" s="880"/>
      <c r="FH42" s="880"/>
      <c r="FI42" s="880"/>
      <c r="FJ42" s="880"/>
      <c r="FK42" s="880"/>
      <c r="FL42" s="880"/>
      <c r="FM42" s="880"/>
      <c r="FN42" s="880"/>
      <c r="FO42" s="880"/>
      <c r="FP42" s="880"/>
      <c r="FQ42" s="880"/>
      <c r="FR42" s="880"/>
      <c r="FS42" s="880"/>
      <c r="FT42" s="880"/>
      <c r="FU42" s="880"/>
      <c r="FV42" s="154"/>
      <c r="FZ42" s="143"/>
    </row>
    <row r="43" spans="1:184" ht="6" customHeight="1">
      <c r="A43" s="152"/>
      <c r="C43" s="1205"/>
      <c r="D43" s="1206"/>
      <c r="E43" s="1206"/>
      <c r="F43" s="1207"/>
      <c r="G43" s="1336"/>
      <c r="H43" s="1336"/>
      <c r="I43" s="1336"/>
      <c r="J43" s="1336"/>
      <c r="K43" s="1283"/>
      <c r="L43" s="895"/>
      <c r="M43" s="895"/>
      <c r="N43" s="895"/>
      <c r="O43" s="895"/>
      <c r="P43" s="895"/>
      <c r="Q43" s="895"/>
      <c r="R43" s="895"/>
      <c r="S43" s="895"/>
      <c r="T43" s="895"/>
      <c r="U43" s="895"/>
      <c r="V43" s="895"/>
      <c r="W43" s="895"/>
      <c r="X43" s="895"/>
      <c r="Y43" s="895"/>
      <c r="Z43" s="895"/>
      <c r="AA43" s="895"/>
      <c r="AB43" s="1284"/>
      <c r="AC43" s="1186"/>
      <c r="AD43" s="1187"/>
      <c r="AE43" s="1187"/>
      <c r="AF43" s="1188"/>
      <c r="AG43" s="1290"/>
      <c r="AH43" s="1291"/>
      <c r="AI43" s="1291"/>
      <c r="AJ43" s="1291"/>
      <c r="AK43" s="1291"/>
      <c r="AL43" s="1291"/>
      <c r="AM43" s="1291"/>
      <c r="AN43" s="1291"/>
      <c r="AO43" s="1291"/>
      <c r="AP43" s="1291"/>
      <c r="AQ43" s="1291"/>
      <c r="AR43" s="1291"/>
      <c r="AS43" s="1291"/>
      <c r="AT43" s="1291"/>
      <c r="AU43" s="1291"/>
      <c r="AV43" s="1291"/>
      <c r="AW43" s="1291"/>
      <c r="AX43" s="1291"/>
      <c r="AY43" s="1291"/>
      <c r="AZ43" s="1291"/>
      <c r="BA43" s="1291"/>
      <c r="BB43" s="1291"/>
      <c r="BC43" s="1291"/>
      <c r="BD43" s="1291"/>
      <c r="BE43" s="1291"/>
      <c r="BF43" s="1291"/>
      <c r="BG43" s="1291"/>
      <c r="BH43" s="1291"/>
      <c r="BI43" s="1291"/>
      <c r="BJ43" s="1291"/>
      <c r="BK43" s="1291"/>
      <c r="BL43" s="1291"/>
      <c r="BM43" s="1291"/>
      <c r="BN43" s="1291"/>
      <c r="BO43" s="1291"/>
      <c r="BP43" s="1292"/>
      <c r="BQ43" s="1192"/>
      <c r="BR43" s="1192"/>
      <c r="BS43" s="1192"/>
      <c r="BT43" s="1192"/>
      <c r="BU43" s="1192"/>
      <c r="BV43" s="1192"/>
      <c r="BW43" s="1192"/>
      <c r="BX43" s="1192"/>
      <c r="BY43" s="1193"/>
      <c r="BZ43" s="1193"/>
      <c r="CA43" s="1193"/>
      <c r="CB43" s="1193"/>
      <c r="CC43" s="1193"/>
      <c r="CD43" s="1193"/>
      <c r="CE43" s="1193"/>
      <c r="CF43" s="1193"/>
      <c r="CG43" s="1193"/>
      <c r="CH43" s="1193"/>
      <c r="CI43" s="1193"/>
      <c r="CJ43" s="1193"/>
      <c r="CK43" s="1193"/>
      <c r="CL43" s="1193"/>
      <c r="CM43" s="1193"/>
      <c r="CN43" s="1193"/>
      <c r="CO43" s="1193"/>
      <c r="CP43" s="1193"/>
      <c r="CQ43" s="1193"/>
      <c r="CR43" s="1193"/>
      <c r="CS43" s="1193"/>
      <c r="CT43" s="1193"/>
      <c r="CU43" s="1193"/>
      <c r="CV43" s="1193"/>
      <c r="CW43" s="1193"/>
      <c r="CX43" s="1193"/>
      <c r="CY43" s="1193"/>
      <c r="CZ43" s="1194"/>
      <c r="DA43" s="1195"/>
      <c r="DB43" s="1196"/>
      <c r="DC43" s="1196"/>
      <c r="DD43" s="1196"/>
      <c r="DE43" s="1196"/>
      <c r="DF43" s="1196"/>
      <c r="DG43" s="1196"/>
      <c r="DH43" s="1196"/>
      <c r="DI43" s="1196"/>
      <c r="DJ43" s="1196"/>
      <c r="DK43" s="1197"/>
      <c r="DL43" s="1197"/>
      <c r="DM43" s="1197"/>
      <c r="DN43" s="1197"/>
      <c r="DO43" s="1197"/>
      <c r="DP43" s="1197"/>
      <c r="DQ43" s="1197"/>
      <c r="DR43" s="1197"/>
      <c r="DS43" s="1197"/>
      <c r="DT43" s="1197"/>
      <c r="DU43" s="1160"/>
      <c r="DV43" s="1160"/>
      <c r="DW43" s="1160"/>
      <c r="DX43" s="1160"/>
      <c r="DY43" s="1160"/>
      <c r="DZ43" s="1160"/>
      <c r="EA43" s="1160"/>
      <c r="EB43" s="1160"/>
      <c r="EC43" s="1160"/>
      <c r="ED43" s="1160"/>
      <c r="EE43" s="1160"/>
      <c r="EF43" s="1160"/>
      <c r="EG43" s="1160"/>
      <c r="EH43" s="1160"/>
      <c r="EI43" s="1160"/>
      <c r="EJ43" s="1160"/>
      <c r="EK43" s="1160"/>
      <c r="EL43" s="1160"/>
      <c r="EM43" s="1160"/>
      <c r="EN43" s="1160"/>
      <c r="EO43" s="1160"/>
      <c r="EP43" s="1160"/>
      <c r="EQ43" s="1160"/>
      <c r="ER43" s="1160"/>
      <c r="ES43" s="1160"/>
      <c r="ET43" s="1160"/>
      <c r="EU43" s="1160"/>
      <c r="EV43" s="1160"/>
      <c r="EW43" s="1160"/>
      <c r="EX43" s="1160"/>
      <c r="EY43" s="1160"/>
      <c r="EZ43" s="1160"/>
      <c r="FA43" s="1160"/>
      <c r="FB43" s="1160"/>
      <c r="FC43" s="1160"/>
      <c r="FD43" s="1271"/>
      <c r="FE43" s="155"/>
      <c r="FF43" s="880"/>
      <c r="FG43" s="880"/>
      <c r="FH43" s="880"/>
      <c r="FI43" s="880"/>
      <c r="FJ43" s="880"/>
      <c r="FK43" s="880"/>
      <c r="FL43" s="880"/>
      <c r="FM43" s="880"/>
      <c r="FN43" s="880"/>
      <c r="FO43" s="880"/>
      <c r="FP43" s="880"/>
      <c r="FQ43" s="880"/>
      <c r="FR43" s="880"/>
      <c r="FS43" s="880"/>
      <c r="FT43" s="880"/>
      <c r="FU43" s="880"/>
      <c r="FV43" s="154"/>
    </row>
    <row r="44" spans="1:184" ht="6" customHeight="1">
      <c r="A44" s="152"/>
      <c r="C44" s="1205"/>
      <c r="D44" s="1206"/>
      <c r="E44" s="1206"/>
      <c r="F44" s="1207"/>
      <c r="G44" s="1336"/>
      <c r="H44" s="1336"/>
      <c r="I44" s="1336"/>
      <c r="J44" s="1336"/>
      <c r="K44" s="1283"/>
      <c r="L44" s="895"/>
      <c r="M44" s="895"/>
      <c r="N44" s="895"/>
      <c r="O44" s="895"/>
      <c r="P44" s="895"/>
      <c r="Q44" s="895"/>
      <c r="R44" s="895"/>
      <c r="S44" s="895"/>
      <c r="T44" s="895"/>
      <c r="U44" s="895"/>
      <c r="V44" s="895"/>
      <c r="W44" s="895"/>
      <c r="X44" s="895"/>
      <c r="Y44" s="895"/>
      <c r="Z44" s="895"/>
      <c r="AA44" s="895"/>
      <c r="AB44" s="1284"/>
      <c r="AC44" s="1186" t="s">
        <v>217</v>
      </c>
      <c r="AD44" s="1187"/>
      <c r="AE44" s="1187"/>
      <c r="AF44" s="1188"/>
      <c r="AG44" s="1255"/>
      <c r="AH44" s="1256"/>
      <c r="AI44" s="1256"/>
      <c r="AJ44" s="1256"/>
      <c r="AK44" s="1256"/>
      <c r="AL44" s="1256"/>
      <c r="AM44" s="1256"/>
      <c r="AN44" s="1256"/>
      <c r="AO44" s="1256"/>
      <c r="AP44" s="1256"/>
      <c r="AQ44" s="1256"/>
      <c r="AR44" s="1256"/>
      <c r="AS44" s="1256"/>
      <c r="AT44" s="1256"/>
      <c r="AU44" s="1256"/>
      <c r="AV44" s="1256"/>
      <c r="AW44" s="1256"/>
      <c r="AX44" s="1256"/>
      <c r="AY44" s="1256"/>
      <c r="AZ44" s="1256"/>
      <c r="BA44" s="1256"/>
      <c r="BB44" s="1256"/>
      <c r="BC44" s="1256"/>
      <c r="BD44" s="1256"/>
      <c r="BE44" s="1256"/>
      <c r="BF44" s="1256"/>
      <c r="BG44" s="1256"/>
      <c r="BH44" s="1256"/>
      <c r="BI44" s="1256"/>
      <c r="BJ44" s="1256"/>
      <c r="BK44" s="1256"/>
      <c r="BL44" s="1256"/>
      <c r="BM44" s="1256"/>
      <c r="BN44" s="1256"/>
      <c r="BO44" s="1256"/>
      <c r="BP44" s="1257"/>
      <c r="BQ44" s="1192">
        <v>17</v>
      </c>
      <c r="BR44" s="1192"/>
      <c r="BS44" s="1192"/>
      <c r="BT44" s="1192"/>
      <c r="BU44" s="1192"/>
      <c r="BV44" s="1192"/>
      <c r="BW44" s="1192"/>
      <c r="BX44" s="1192"/>
      <c r="BY44" s="1258">
        <f>ROUNDDOWN(AG44*(BQ44/100)/1000,0)</f>
        <v>0</v>
      </c>
      <c r="BZ44" s="1259"/>
      <c r="CA44" s="1259"/>
      <c r="CB44" s="1259"/>
      <c r="CC44" s="1259"/>
      <c r="CD44" s="1259"/>
      <c r="CE44" s="1259"/>
      <c r="CF44" s="1259"/>
      <c r="CG44" s="1259"/>
      <c r="CH44" s="1259"/>
      <c r="CI44" s="1259"/>
      <c r="CJ44" s="1259"/>
      <c r="CK44" s="1259"/>
      <c r="CL44" s="1259"/>
      <c r="CM44" s="1259"/>
      <c r="CN44" s="1259"/>
      <c r="CO44" s="1259"/>
      <c r="CP44" s="1259"/>
      <c r="CQ44" s="1259"/>
      <c r="CR44" s="1259"/>
      <c r="CS44" s="1259"/>
      <c r="CT44" s="1259"/>
      <c r="CU44" s="1259"/>
      <c r="CV44" s="1259"/>
      <c r="CW44" s="1259"/>
      <c r="CX44" s="1259"/>
      <c r="CY44" s="1259"/>
      <c r="CZ44" s="1260"/>
      <c r="DA44" s="1195">
        <v>9</v>
      </c>
      <c r="DB44" s="1196"/>
      <c r="DC44" s="1196"/>
      <c r="DD44" s="1196"/>
      <c r="DE44" s="1196"/>
      <c r="DF44" s="1196"/>
      <c r="DG44" s="1196"/>
      <c r="DH44" s="1196"/>
      <c r="DI44" s="1196"/>
      <c r="DJ44" s="1196"/>
      <c r="DK44" s="1197"/>
      <c r="DL44" s="1197"/>
      <c r="DM44" s="1197"/>
      <c r="DN44" s="1197"/>
      <c r="DO44" s="1197"/>
      <c r="DP44" s="1197"/>
      <c r="DQ44" s="1197"/>
      <c r="DR44" s="1197"/>
      <c r="DS44" s="1197"/>
      <c r="DT44" s="1197"/>
      <c r="DU44" s="1261">
        <f>ROUNDDOWN(IF(DK44="",BY44*DK44,BY44*DK44),0)</f>
        <v>0</v>
      </c>
      <c r="DV44" s="1262"/>
      <c r="DW44" s="1262"/>
      <c r="DX44" s="1262"/>
      <c r="DY44" s="1262"/>
      <c r="DZ44" s="1262"/>
      <c r="EA44" s="1262"/>
      <c r="EB44" s="1262"/>
      <c r="EC44" s="1262"/>
      <c r="ED44" s="1262"/>
      <c r="EE44" s="1262"/>
      <c r="EF44" s="1262"/>
      <c r="EG44" s="1262"/>
      <c r="EH44" s="1262"/>
      <c r="EI44" s="1262"/>
      <c r="EJ44" s="1262"/>
      <c r="EK44" s="1262"/>
      <c r="EL44" s="1262"/>
      <c r="EM44" s="1262"/>
      <c r="EN44" s="1262"/>
      <c r="EO44" s="1262"/>
      <c r="EP44" s="1262"/>
      <c r="EQ44" s="1262"/>
      <c r="ER44" s="1262"/>
      <c r="ES44" s="1262"/>
      <c r="ET44" s="1262"/>
      <c r="EU44" s="1262"/>
      <c r="EV44" s="1262"/>
      <c r="EW44" s="1262"/>
      <c r="EX44" s="1262"/>
      <c r="EY44" s="1262"/>
      <c r="EZ44" s="1262"/>
      <c r="FA44" s="1262"/>
      <c r="FB44" s="1262"/>
      <c r="FC44" s="1262"/>
      <c r="FD44" s="1287"/>
      <c r="FE44" s="166"/>
      <c r="FF44" s="167"/>
      <c r="FG44" s="167"/>
      <c r="FH44" s="167"/>
      <c r="FI44" s="167"/>
      <c r="FJ44" s="167"/>
      <c r="FK44" s="167"/>
      <c r="FL44" s="167"/>
      <c r="FM44" s="167"/>
      <c r="FN44" s="167"/>
      <c r="FP44" s="165"/>
      <c r="FQ44" s="908" t="s">
        <v>211</v>
      </c>
      <c r="FR44" s="908"/>
      <c r="FS44" s="908"/>
      <c r="FT44" s="908"/>
      <c r="FU44" s="908"/>
      <c r="FV44" s="154"/>
      <c r="FW44" s="165"/>
    </row>
    <row r="45" spans="1:184" ht="6" customHeight="1">
      <c r="A45" s="152"/>
      <c r="C45" s="1205"/>
      <c r="D45" s="1206"/>
      <c r="E45" s="1206"/>
      <c r="F45" s="1207"/>
      <c r="G45" s="1336"/>
      <c r="H45" s="1336"/>
      <c r="I45" s="1336"/>
      <c r="J45" s="1336"/>
      <c r="K45" s="1283"/>
      <c r="L45" s="895"/>
      <c r="M45" s="895"/>
      <c r="N45" s="895"/>
      <c r="O45" s="895"/>
      <c r="P45" s="895"/>
      <c r="Q45" s="895"/>
      <c r="R45" s="895"/>
      <c r="S45" s="895"/>
      <c r="T45" s="895"/>
      <c r="U45" s="895"/>
      <c r="V45" s="895"/>
      <c r="W45" s="895"/>
      <c r="X45" s="895"/>
      <c r="Y45" s="895"/>
      <c r="Z45" s="895"/>
      <c r="AA45" s="895"/>
      <c r="AB45" s="1284"/>
      <c r="AC45" s="1186"/>
      <c r="AD45" s="1187"/>
      <c r="AE45" s="1187"/>
      <c r="AF45" s="1188"/>
      <c r="AG45" s="1255"/>
      <c r="AH45" s="1256"/>
      <c r="AI45" s="1256"/>
      <c r="AJ45" s="1256"/>
      <c r="AK45" s="1256"/>
      <c r="AL45" s="1256"/>
      <c r="AM45" s="1256"/>
      <c r="AN45" s="1256"/>
      <c r="AO45" s="1256"/>
      <c r="AP45" s="1256"/>
      <c r="AQ45" s="1256"/>
      <c r="AR45" s="1256"/>
      <c r="AS45" s="1256"/>
      <c r="AT45" s="1256"/>
      <c r="AU45" s="1256"/>
      <c r="AV45" s="1256"/>
      <c r="AW45" s="1256"/>
      <c r="AX45" s="1256"/>
      <c r="AY45" s="1256"/>
      <c r="AZ45" s="1256"/>
      <c r="BA45" s="1256"/>
      <c r="BB45" s="1256"/>
      <c r="BC45" s="1256"/>
      <c r="BD45" s="1256"/>
      <c r="BE45" s="1256"/>
      <c r="BF45" s="1256"/>
      <c r="BG45" s="1256"/>
      <c r="BH45" s="1256"/>
      <c r="BI45" s="1256"/>
      <c r="BJ45" s="1256"/>
      <c r="BK45" s="1256"/>
      <c r="BL45" s="1256"/>
      <c r="BM45" s="1256"/>
      <c r="BN45" s="1256"/>
      <c r="BO45" s="1256"/>
      <c r="BP45" s="1257"/>
      <c r="BQ45" s="1192"/>
      <c r="BR45" s="1192"/>
      <c r="BS45" s="1192"/>
      <c r="BT45" s="1192"/>
      <c r="BU45" s="1192"/>
      <c r="BV45" s="1192"/>
      <c r="BW45" s="1192"/>
      <c r="BX45" s="1192"/>
      <c r="BY45" s="1258"/>
      <c r="BZ45" s="1259"/>
      <c r="CA45" s="1259"/>
      <c r="CB45" s="1259"/>
      <c r="CC45" s="1259"/>
      <c r="CD45" s="1259"/>
      <c r="CE45" s="1259"/>
      <c r="CF45" s="1259"/>
      <c r="CG45" s="1259"/>
      <c r="CH45" s="1259"/>
      <c r="CI45" s="1259"/>
      <c r="CJ45" s="1259"/>
      <c r="CK45" s="1259"/>
      <c r="CL45" s="1259"/>
      <c r="CM45" s="1259"/>
      <c r="CN45" s="1259"/>
      <c r="CO45" s="1259"/>
      <c r="CP45" s="1259"/>
      <c r="CQ45" s="1259"/>
      <c r="CR45" s="1259"/>
      <c r="CS45" s="1259"/>
      <c r="CT45" s="1259"/>
      <c r="CU45" s="1259"/>
      <c r="CV45" s="1259"/>
      <c r="CW45" s="1259"/>
      <c r="CX45" s="1259"/>
      <c r="CY45" s="1259"/>
      <c r="CZ45" s="1260"/>
      <c r="DA45" s="1195"/>
      <c r="DB45" s="1196"/>
      <c r="DC45" s="1196"/>
      <c r="DD45" s="1196"/>
      <c r="DE45" s="1196"/>
      <c r="DF45" s="1196"/>
      <c r="DG45" s="1196"/>
      <c r="DH45" s="1196"/>
      <c r="DI45" s="1196"/>
      <c r="DJ45" s="1196"/>
      <c r="DK45" s="1197"/>
      <c r="DL45" s="1197"/>
      <c r="DM45" s="1197"/>
      <c r="DN45" s="1197"/>
      <c r="DO45" s="1197"/>
      <c r="DP45" s="1197"/>
      <c r="DQ45" s="1197"/>
      <c r="DR45" s="1197"/>
      <c r="DS45" s="1197"/>
      <c r="DT45" s="1197"/>
      <c r="DU45" s="1261"/>
      <c r="DV45" s="1262"/>
      <c r="DW45" s="1262"/>
      <c r="DX45" s="1262"/>
      <c r="DY45" s="1262"/>
      <c r="DZ45" s="1262"/>
      <c r="EA45" s="1262"/>
      <c r="EB45" s="1262"/>
      <c r="EC45" s="1262"/>
      <c r="ED45" s="1262"/>
      <c r="EE45" s="1262"/>
      <c r="EF45" s="1262"/>
      <c r="EG45" s="1262"/>
      <c r="EH45" s="1262"/>
      <c r="EI45" s="1262"/>
      <c r="EJ45" s="1262"/>
      <c r="EK45" s="1262"/>
      <c r="EL45" s="1262"/>
      <c r="EM45" s="1262"/>
      <c r="EN45" s="1262"/>
      <c r="EO45" s="1262"/>
      <c r="EP45" s="1262"/>
      <c r="EQ45" s="1262"/>
      <c r="ER45" s="1262"/>
      <c r="ES45" s="1262"/>
      <c r="ET45" s="1262"/>
      <c r="EU45" s="1262"/>
      <c r="EV45" s="1262"/>
      <c r="EW45" s="1262"/>
      <c r="EX45" s="1262"/>
      <c r="EY45" s="1262"/>
      <c r="EZ45" s="1262"/>
      <c r="FA45" s="1262"/>
      <c r="FB45" s="1262"/>
      <c r="FC45" s="1262"/>
      <c r="FD45" s="1287"/>
      <c r="FE45" s="166"/>
      <c r="FF45" s="167"/>
      <c r="FG45" s="167"/>
      <c r="FH45" s="167"/>
      <c r="FI45" s="167"/>
      <c r="FJ45" s="167"/>
      <c r="FK45" s="167"/>
      <c r="FL45" s="167"/>
      <c r="FM45" s="167"/>
      <c r="FN45" s="167"/>
      <c r="FO45" s="165"/>
      <c r="FP45" s="165"/>
      <c r="FQ45" s="908"/>
      <c r="FR45" s="908"/>
      <c r="FS45" s="908"/>
      <c r="FT45" s="908"/>
      <c r="FU45" s="908"/>
      <c r="FV45" s="154"/>
    </row>
    <row r="46" spans="1:184" ht="6" customHeight="1">
      <c r="A46" s="152"/>
      <c r="C46" s="1205"/>
      <c r="D46" s="1206"/>
      <c r="E46" s="1206"/>
      <c r="F46" s="1207"/>
      <c r="G46" s="1336"/>
      <c r="H46" s="1336"/>
      <c r="I46" s="1336"/>
      <c r="J46" s="1336"/>
      <c r="K46" s="1283"/>
      <c r="L46" s="895"/>
      <c r="M46" s="895"/>
      <c r="N46" s="895"/>
      <c r="O46" s="895"/>
      <c r="P46" s="895"/>
      <c r="Q46" s="895"/>
      <c r="R46" s="895"/>
      <c r="S46" s="895"/>
      <c r="T46" s="895"/>
      <c r="U46" s="895"/>
      <c r="V46" s="895"/>
      <c r="W46" s="895"/>
      <c r="X46" s="895"/>
      <c r="Y46" s="895"/>
      <c r="Z46" s="895"/>
      <c r="AA46" s="895"/>
      <c r="AB46" s="1284"/>
      <c r="AC46" s="1237" t="s">
        <v>219</v>
      </c>
      <c r="AD46" s="1238"/>
      <c r="AE46" s="1238"/>
      <c r="AF46" s="1239"/>
      <c r="AG46" s="1171">
        <f>総括表!T31</f>
        <v>0</v>
      </c>
      <c r="AH46" s="1172"/>
      <c r="AI46" s="1172"/>
      <c r="AJ46" s="1172"/>
      <c r="AK46" s="1172"/>
      <c r="AL46" s="1172"/>
      <c r="AM46" s="1172"/>
      <c r="AN46" s="1172"/>
      <c r="AO46" s="1172"/>
      <c r="AP46" s="1172"/>
      <c r="AQ46" s="1172"/>
      <c r="AR46" s="1172"/>
      <c r="AS46" s="1172"/>
      <c r="AT46" s="1172"/>
      <c r="AU46" s="1172"/>
      <c r="AV46" s="1172"/>
      <c r="AW46" s="1172"/>
      <c r="AX46" s="1172"/>
      <c r="AY46" s="1172"/>
      <c r="AZ46" s="1172"/>
      <c r="BA46" s="1172"/>
      <c r="BB46" s="1172"/>
      <c r="BC46" s="1172"/>
      <c r="BD46" s="1172"/>
      <c r="BE46" s="1172"/>
      <c r="BF46" s="1172"/>
      <c r="BG46" s="1172"/>
      <c r="BH46" s="1172"/>
      <c r="BI46" s="1172"/>
      <c r="BJ46" s="1172"/>
      <c r="BK46" s="1172"/>
      <c r="BL46" s="1172"/>
      <c r="BM46" s="1172"/>
      <c r="BN46" s="1172"/>
      <c r="BO46" s="1172"/>
      <c r="BP46" s="1173"/>
      <c r="BQ46" s="1174">
        <v>17</v>
      </c>
      <c r="BR46" s="1174"/>
      <c r="BS46" s="1174"/>
      <c r="BT46" s="1174"/>
      <c r="BU46" s="1174"/>
      <c r="BV46" s="1174"/>
      <c r="BW46" s="1174"/>
      <c r="BX46" s="1174"/>
      <c r="BY46" s="1240">
        <f>ROUNDDOWN(AG46*(BQ46/100)/1000,0)</f>
        <v>0</v>
      </c>
      <c r="BZ46" s="1240"/>
      <c r="CA46" s="1240"/>
      <c r="CB46" s="1240"/>
      <c r="CC46" s="1240"/>
      <c r="CD46" s="1240"/>
      <c r="CE46" s="1240"/>
      <c r="CF46" s="1240"/>
      <c r="CG46" s="1240"/>
      <c r="CH46" s="1240"/>
      <c r="CI46" s="1240"/>
      <c r="CJ46" s="1240"/>
      <c r="CK46" s="1240"/>
      <c r="CL46" s="1240"/>
      <c r="CM46" s="1240"/>
      <c r="CN46" s="1240"/>
      <c r="CO46" s="1240"/>
      <c r="CP46" s="1240"/>
      <c r="CQ46" s="1240"/>
      <c r="CR46" s="1240"/>
      <c r="CS46" s="1240"/>
      <c r="CT46" s="1240"/>
      <c r="CU46" s="1240"/>
      <c r="CV46" s="1240"/>
      <c r="CW46" s="1240"/>
      <c r="CX46" s="1240"/>
      <c r="CY46" s="1240"/>
      <c r="CZ46" s="1241"/>
      <c r="DA46" s="1177">
        <v>9</v>
      </c>
      <c r="DB46" s="1178"/>
      <c r="DC46" s="1178"/>
      <c r="DD46" s="1178"/>
      <c r="DE46" s="1178"/>
      <c r="DF46" s="1178"/>
      <c r="DG46" s="1178"/>
      <c r="DH46" s="1178"/>
      <c r="DI46" s="1178"/>
      <c r="DJ46" s="1178"/>
      <c r="DK46" s="1181"/>
      <c r="DL46" s="1181"/>
      <c r="DM46" s="1181"/>
      <c r="DN46" s="1181"/>
      <c r="DO46" s="1181"/>
      <c r="DP46" s="1181"/>
      <c r="DQ46" s="1181"/>
      <c r="DR46" s="1181"/>
      <c r="DS46" s="1181"/>
      <c r="DT46" s="1181"/>
      <c r="DU46" s="1124">
        <f>ROUNDDOWN(IF(DK46="",BY46*DK46,BY46*DK46),0)</f>
        <v>0</v>
      </c>
      <c r="DV46" s="1124"/>
      <c r="DW46" s="1124"/>
      <c r="DX46" s="1124"/>
      <c r="DY46" s="1124"/>
      <c r="DZ46" s="1124"/>
      <c r="EA46" s="1124"/>
      <c r="EB46" s="1124"/>
      <c r="EC46" s="1124"/>
      <c r="ED46" s="1124"/>
      <c r="EE46" s="1124"/>
      <c r="EF46" s="1124"/>
      <c r="EG46" s="1124"/>
      <c r="EH46" s="1124"/>
      <c r="EI46" s="1124"/>
      <c r="EJ46" s="1124"/>
      <c r="EK46" s="1124"/>
      <c r="EL46" s="1124"/>
      <c r="EM46" s="1124"/>
      <c r="EN46" s="1124"/>
      <c r="EO46" s="1124"/>
      <c r="EP46" s="1124"/>
      <c r="EQ46" s="1124"/>
      <c r="ER46" s="1124"/>
      <c r="ES46" s="1124"/>
      <c r="ET46" s="1124"/>
      <c r="EU46" s="1124"/>
      <c r="EV46" s="1124"/>
      <c r="EW46" s="1124"/>
      <c r="EX46" s="1124"/>
      <c r="EY46" s="1124"/>
      <c r="EZ46" s="1124"/>
      <c r="FA46" s="1124"/>
      <c r="FB46" s="1124"/>
      <c r="FC46" s="1124"/>
      <c r="FD46" s="1124"/>
      <c r="FE46" s="155"/>
      <c r="FF46" s="1295"/>
      <c r="FG46" s="1296"/>
      <c r="FH46" s="1296"/>
      <c r="FI46" s="1296"/>
      <c r="FJ46" s="1296"/>
      <c r="FK46" s="1296"/>
      <c r="FL46" s="1296"/>
      <c r="FM46" s="1296"/>
      <c r="FN46" s="1296"/>
      <c r="FO46" s="1296"/>
      <c r="FP46" s="1296"/>
      <c r="FQ46" s="1296"/>
      <c r="FR46" s="1296"/>
      <c r="FS46" s="1296"/>
      <c r="FT46" s="1296"/>
      <c r="FU46" s="1297"/>
      <c r="FV46" s="154"/>
    </row>
    <row r="47" spans="1:184" ht="6" customHeight="1">
      <c r="A47" s="152"/>
      <c r="C47" s="1208"/>
      <c r="D47" s="1209"/>
      <c r="E47" s="1209"/>
      <c r="F47" s="1210"/>
      <c r="G47" s="1336"/>
      <c r="H47" s="1336"/>
      <c r="I47" s="1336"/>
      <c r="J47" s="1336"/>
      <c r="K47" s="1285"/>
      <c r="L47" s="898"/>
      <c r="M47" s="898"/>
      <c r="N47" s="898"/>
      <c r="O47" s="898"/>
      <c r="P47" s="898"/>
      <c r="Q47" s="898"/>
      <c r="R47" s="898"/>
      <c r="S47" s="898"/>
      <c r="T47" s="898"/>
      <c r="U47" s="898"/>
      <c r="V47" s="898"/>
      <c r="W47" s="898"/>
      <c r="X47" s="898"/>
      <c r="Y47" s="898"/>
      <c r="Z47" s="898"/>
      <c r="AA47" s="898"/>
      <c r="AB47" s="1286"/>
      <c r="AC47" s="1220"/>
      <c r="AD47" s="1221"/>
      <c r="AE47" s="1221"/>
      <c r="AF47" s="1222"/>
      <c r="AG47" s="1171"/>
      <c r="AH47" s="1172"/>
      <c r="AI47" s="1172"/>
      <c r="AJ47" s="1172"/>
      <c r="AK47" s="1172"/>
      <c r="AL47" s="1172"/>
      <c r="AM47" s="1172"/>
      <c r="AN47" s="1172"/>
      <c r="AO47" s="1172"/>
      <c r="AP47" s="1172"/>
      <c r="AQ47" s="1172"/>
      <c r="AR47" s="1172"/>
      <c r="AS47" s="1172"/>
      <c r="AT47" s="1172"/>
      <c r="AU47" s="1172"/>
      <c r="AV47" s="1172"/>
      <c r="AW47" s="1172"/>
      <c r="AX47" s="1172"/>
      <c r="AY47" s="1172"/>
      <c r="AZ47" s="1172"/>
      <c r="BA47" s="1172"/>
      <c r="BB47" s="1172"/>
      <c r="BC47" s="1172"/>
      <c r="BD47" s="1172"/>
      <c r="BE47" s="1172"/>
      <c r="BF47" s="1172"/>
      <c r="BG47" s="1172"/>
      <c r="BH47" s="1172"/>
      <c r="BI47" s="1172"/>
      <c r="BJ47" s="1172"/>
      <c r="BK47" s="1172"/>
      <c r="BL47" s="1172"/>
      <c r="BM47" s="1172"/>
      <c r="BN47" s="1172"/>
      <c r="BO47" s="1172"/>
      <c r="BP47" s="1173"/>
      <c r="BQ47" s="902"/>
      <c r="BR47" s="902"/>
      <c r="BS47" s="902"/>
      <c r="BT47" s="902"/>
      <c r="BU47" s="902"/>
      <c r="BV47" s="902"/>
      <c r="BW47" s="902"/>
      <c r="BX47" s="902"/>
      <c r="BY47" s="1230"/>
      <c r="BZ47" s="1230"/>
      <c r="CA47" s="1230"/>
      <c r="CB47" s="1230"/>
      <c r="CC47" s="1230"/>
      <c r="CD47" s="1230"/>
      <c r="CE47" s="1230"/>
      <c r="CF47" s="1230"/>
      <c r="CG47" s="1230"/>
      <c r="CH47" s="1230"/>
      <c r="CI47" s="1230"/>
      <c r="CJ47" s="1230"/>
      <c r="CK47" s="1230"/>
      <c r="CL47" s="1230"/>
      <c r="CM47" s="1230"/>
      <c r="CN47" s="1230"/>
      <c r="CO47" s="1230"/>
      <c r="CP47" s="1230"/>
      <c r="CQ47" s="1230"/>
      <c r="CR47" s="1230"/>
      <c r="CS47" s="1230"/>
      <c r="CT47" s="1230"/>
      <c r="CU47" s="1230"/>
      <c r="CV47" s="1230"/>
      <c r="CW47" s="1230"/>
      <c r="CX47" s="1230"/>
      <c r="CY47" s="1230"/>
      <c r="CZ47" s="1231"/>
      <c r="DA47" s="1179"/>
      <c r="DB47" s="1180"/>
      <c r="DC47" s="1180"/>
      <c r="DD47" s="1180"/>
      <c r="DE47" s="1180"/>
      <c r="DF47" s="1180"/>
      <c r="DG47" s="1180"/>
      <c r="DH47" s="1180"/>
      <c r="DI47" s="1180"/>
      <c r="DJ47" s="1180"/>
      <c r="DK47" s="1182"/>
      <c r="DL47" s="1182"/>
      <c r="DM47" s="1182"/>
      <c r="DN47" s="1182"/>
      <c r="DO47" s="1182"/>
      <c r="DP47" s="1182"/>
      <c r="DQ47" s="1182"/>
      <c r="DR47" s="1182"/>
      <c r="DS47" s="1182"/>
      <c r="DT47" s="1182"/>
      <c r="DU47" s="1163"/>
      <c r="DV47" s="1163"/>
      <c r="DW47" s="1163"/>
      <c r="DX47" s="1163"/>
      <c r="DY47" s="1163"/>
      <c r="DZ47" s="1163"/>
      <c r="EA47" s="1163"/>
      <c r="EB47" s="1163"/>
      <c r="EC47" s="1163"/>
      <c r="ED47" s="1163"/>
      <c r="EE47" s="1163"/>
      <c r="EF47" s="1163"/>
      <c r="EG47" s="1163"/>
      <c r="EH47" s="1163"/>
      <c r="EI47" s="1163"/>
      <c r="EJ47" s="1163"/>
      <c r="EK47" s="1163"/>
      <c r="EL47" s="1163"/>
      <c r="EM47" s="1163"/>
      <c r="EN47" s="1163"/>
      <c r="EO47" s="1163"/>
      <c r="EP47" s="1163"/>
      <c r="EQ47" s="1163"/>
      <c r="ER47" s="1163"/>
      <c r="ES47" s="1163"/>
      <c r="ET47" s="1163"/>
      <c r="EU47" s="1163"/>
      <c r="EV47" s="1163"/>
      <c r="EW47" s="1163"/>
      <c r="EX47" s="1163"/>
      <c r="EY47" s="1163"/>
      <c r="EZ47" s="1163"/>
      <c r="FA47" s="1163"/>
      <c r="FB47" s="1163"/>
      <c r="FC47" s="1163"/>
      <c r="FD47" s="1163"/>
      <c r="FE47" s="155"/>
      <c r="FF47" s="1298"/>
      <c r="FG47" s="1299"/>
      <c r="FH47" s="1299"/>
      <c r="FI47" s="1299"/>
      <c r="FJ47" s="1299"/>
      <c r="FK47" s="1299"/>
      <c r="FL47" s="1299"/>
      <c r="FM47" s="1299"/>
      <c r="FN47" s="1299"/>
      <c r="FO47" s="1299"/>
      <c r="FP47" s="1299"/>
      <c r="FQ47" s="1299"/>
      <c r="FR47" s="1299"/>
      <c r="FS47" s="1299"/>
      <c r="FT47" s="1299"/>
      <c r="FU47" s="1300"/>
      <c r="FV47" s="154"/>
    </row>
    <row r="48" spans="1:184" ht="6" customHeight="1">
      <c r="A48" s="148" t="str">
        <f>C48</f>
        <v>34</v>
      </c>
      <c r="B48" s="144">
        <v>5</v>
      </c>
      <c r="C48" s="1202" t="s">
        <v>228</v>
      </c>
      <c r="D48" s="1203"/>
      <c r="E48" s="1203"/>
      <c r="F48" s="1204"/>
      <c r="G48" s="1336"/>
      <c r="H48" s="1336"/>
      <c r="I48" s="1336"/>
      <c r="J48" s="1336"/>
      <c r="K48" s="1211" t="s">
        <v>229</v>
      </c>
      <c r="L48" s="1212"/>
      <c r="M48" s="1212"/>
      <c r="N48" s="1212"/>
      <c r="O48" s="1212"/>
      <c r="P48" s="1212"/>
      <c r="Q48" s="1212"/>
      <c r="R48" s="1212"/>
      <c r="S48" s="1212"/>
      <c r="T48" s="1212"/>
      <c r="U48" s="1212"/>
      <c r="V48" s="1212"/>
      <c r="W48" s="1212"/>
      <c r="X48" s="1212"/>
      <c r="Y48" s="1212"/>
      <c r="Z48" s="1212"/>
      <c r="AA48" s="1212"/>
      <c r="AB48" s="1213"/>
      <c r="AC48" s="1220" t="s">
        <v>215</v>
      </c>
      <c r="AD48" s="1221"/>
      <c r="AE48" s="1221"/>
      <c r="AF48" s="1222"/>
      <c r="AG48" s="1226">
        <f>総括表!T33</f>
        <v>0</v>
      </c>
      <c r="AH48" s="1227"/>
      <c r="AI48" s="1227"/>
      <c r="AJ48" s="1227"/>
      <c r="AK48" s="1227"/>
      <c r="AL48" s="1227"/>
      <c r="AM48" s="1227"/>
      <c r="AN48" s="1227"/>
      <c r="AO48" s="1227"/>
      <c r="AP48" s="1227"/>
      <c r="AQ48" s="1227"/>
      <c r="AR48" s="1227"/>
      <c r="AS48" s="1227"/>
      <c r="AT48" s="1227"/>
      <c r="AU48" s="1227"/>
      <c r="AV48" s="1227"/>
      <c r="AW48" s="1227"/>
      <c r="AX48" s="1227"/>
      <c r="AY48" s="1227"/>
      <c r="AZ48" s="1227"/>
      <c r="BA48" s="1227"/>
      <c r="BB48" s="1227"/>
      <c r="BC48" s="1227"/>
      <c r="BD48" s="1227"/>
      <c r="BE48" s="1227"/>
      <c r="BF48" s="1227"/>
      <c r="BG48" s="1227"/>
      <c r="BH48" s="1227"/>
      <c r="BI48" s="1227"/>
      <c r="BJ48" s="1227"/>
      <c r="BK48" s="1227"/>
      <c r="BL48" s="1227"/>
      <c r="BM48" s="1227"/>
      <c r="BN48" s="1227"/>
      <c r="BO48" s="1227"/>
      <c r="BP48" s="1228"/>
      <c r="BQ48" s="902">
        <v>23</v>
      </c>
      <c r="BR48" s="902"/>
      <c r="BS48" s="902"/>
      <c r="BT48" s="902"/>
      <c r="BU48" s="902"/>
      <c r="BV48" s="902"/>
      <c r="BW48" s="902"/>
      <c r="BX48" s="902"/>
      <c r="BY48" s="1230">
        <f>ROUNDDOWN(AG48*(BQ48/100)/1000,0)</f>
        <v>0</v>
      </c>
      <c r="BZ48" s="1230"/>
      <c r="CA48" s="1230"/>
      <c r="CB48" s="1230"/>
      <c r="CC48" s="1230"/>
      <c r="CD48" s="1230"/>
      <c r="CE48" s="1230"/>
      <c r="CF48" s="1230"/>
      <c r="CG48" s="1230"/>
      <c r="CH48" s="1230"/>
      <c r="CI48" s="1230"/>
      <c r="CJ48" s="1230"/>
      <c r="CK48" s="1230"/>
      <c r="CL48" s="1230"/>
      <c r="CM48" s="1230"/>
      <c r="CN48" s="1230"/>
      <c r="CO48" s="1230"/>
      <c r="CP48" s="1230"/>
      <c r="CQ48" s="1230"/>
      <c r="CR48" s="1230"/>
      <c r="CS48" s="1230"/>
      <c r="CT48" s="1230"/>
      <c r="CU48" s="1230"/>
      <c r="CV48" s="1230"/>
      <c r="CW48" s="1230"/>
      <c r="CX48" s="1230"/>
      <c r="CY48" s="1230"/>
      <c r="CZ48" s="1231"/>
      <c r="DA48" s="1179">
        <v>17</v>
      </c>
      <c r="DB48" s="1180"/>
      <c r="DC48" s="1180"/>
      <c r="DD48" s="1180"/>
      <c r="DE48" s="1180"/>
      <c r="DF48" s="1180"/>
      <c r="DG48" s="1180"/>
      <c r="DH48" s="1180"/>
      <c r="DI48" s="1180"/>
      <c r="DJ48" s="1180"/>
      <c r="DK48" s="1182"/>
      <c r="DL48" s="1182"/>
      <c r="DM48" s="1182"/>
      <c r="DN48" s="1182"/>
      <c r="DO48" s="1182"/>
      <c r="DP48" s="1182"/>
      <c r="DQ48" s="1182"/>
      <c r="DR48" s="1182"/>
      <c r="DS48" s="1182"/>
      <c r="DT48" s="1182"/>
      <c r="DU48" s="1163">
        <f>ROUNDDOWN(IF(DK48="",BY48*DK48,BY48*DK48),0)</f>
        <v>0</v>
      </c>
      <c r="DV48" s="1163"/>
      <c r="DW48" s="1163"/>
      <c r="DX48" s="1163"/>
      <c r="DY48" s="1163"/>
      <c r="DZ48" s="1163"/>
      <c r="EA48" s="1163"/>
      <c r="EB48" s="1163"/>
      <c r="EC48" s="1163"/>
      <c r="ED48" s="1163"/>
      <c r="EE48" s="1163"/>
      <c r="EF48" s="1163"/>
      <c r="EG48" s="1163"/>
      <c r="EH48" s="1163"/>
      <c r="EI48" s="1163"/>
      <c r="EJ48" s="1163"/>
      <c r="EK48" s="1163"/>
      <c r="EL48" s="1163"/>
      <c r="EM48" s="1163"/>
      <c r="EN48" s="1163"/>
      <c r="EO48" s="1163"/>
      <c r="EP48" s="1163"/>
      <c r="EQ48" s="1163"/>
      <c r="ER48" s="1163"/>
      <c r="ES48" s="1163"/>
      <c r="ET48" s="1163"/>
      <c r="EU48" s="1163"/>
      <c r="EV48" s="1163"/>
      <c r="EW48" s="1163"/>
      <c r="EX48" s="1163"/>
      <c r="EY48" s="1163"/>
      <c r="EZ48" s="1163"/>
      <c r="FA48" s="1163"/>
      <c r="FB48" s="1163"/>
      <c r="FC48" s="1163"/>
      <c r="FD48" s="1163"/>
      <c r="FE48" s="155"/>
      <c r="FF48" s="1301"/>
      <c r="FG48" s="1302"/>
      <c r="FH48" s="1302"/>
      <c r="FI48" s="1302"/>
      <c r="FJ48" s="1302"/>
      <c r="FK48" s="1302"/>
      <c r="FL48" s="1302"/>
      <c r="FM48" s="1302"/>
      <c r="FN48" s="1302"/>
      <c r="FO48" s="1302"/>
      <c r="FP48" s="1302"/>
      <c r="FQ48" s="1302"/>
      <c r="FR48" s="1302"/>
      <c r="FS48" s="1302"/>
      <c r="FT48" s="1302"/>
      <c r="FU48" s="1303"/>
      <c r="FV48" s="154"/>
    </row>
    <row r="49" spans="1:179" ht="6" customHeight="1">
      <c r="A49" s="152"/>
      <c r="C49" s="1205"/>
      <c r="D49" s="1206"/>
      <c r="E49" s="1206"/>
      <c r="F49" s="1207"/>
      <c r="G49" s="1336"/>
      <c r="H49" s="1336"/>
      <c r="I49" s="1336"/>
      <c r="J49" s="1336"/>
      <c r="K49" s="1214"/>
      <c r="L49" s="1215"/>
      <c r="M49" s="1215"/>
      <c r="N49" s="1215"/>
      <c r="O49" s="1215"/>
      <c r="P49" s="1215"/>
      <c r="Q49" s="1215"/>
      <c r="R49" s="1215"/>
      <c r="S49" s="1215"/>
      <c r="T49" s="1215"/>
      <c r="U49" s="1215"/>
      <c r="V49" s="1215"/>
      <c r="W49" s="1215"/>
      <c r="X49" s="1215"/>
      <c r="Y49" s="1215"/>
      <c r="Z49" s="1215"/>
      <c r="AA49" s="1215"/>
      <c r="AB49" s="1216"/>
      <c r="AC49" s="1223"/>
      <c r="AD49" s="1224"/>
      <c r="AE49" s="1224"/>
      <c r="AF49" s="1225"/>
      <c r="AG49" s="1290"/>
      <c r="AH49" s="1291"/>
      <c r="AI49" s="1291"/>
      <c r="AJ49" s="1291"/>
      <c r="AK49" s="1291"/>
      <c r="AL49" s="1291"/>
      <c r="AM49" s="1291"/>
      <c r="AN49" s="1291"/>
      <c r="AO49" s="1291"/>
      <c r="AP49" s="1291"/>
      <c r="AQ49" s="1291"/>
      <c r="AR49" s="1291"/>
      <c r="AS49" s="1291"/>
      <c r="AT49" s="1291"/>
      <c r="AU49" s="1291"/>
      <c r="AV49" s="1291"/>
      <c r="AW49" s="1291"/>
      <c r="AX49" s="1291"/>
      <c r="AY49" s="1291"/>
      <c r="AZ49" s="1291"/>
      <c r="BA49" s="1291"/>
      <c r="BB49" s="1291"/>
      <c r="BC49" s="1291"/>
      <c r="BD49" s="1291"/>
      <c r="BE49" s="1291"/>
      <c r="BF49" s="1291"/>
      <c r="BG49" s="1291"/>
      <c r="BH49" s="1291"/>
      <c r="BI49" s="1291"/>
      <c r="BJ49" s="1291"/>
      <c r="BK49" s="1291"/>
      <c r="BL49" s="1291"/>
      <c r="BM49" s="1291"/>
      <c r="BN49" s="1291"/>
      <c r="BO49" s="1291"/>
      <c r="BP49" s="1292"/>
      <c r="BQ49" s="1229"/>
      <c r="BR49" s="1229"/>
      <c r="BS49" s="1229"/>
      <c r="BT49" s="1229"/>
      <c r="BU49" s="1229"/>
      <c r="BV49" s="1229"/>
      <c r="BW49" s="1229"/>
      <c r="BX49" s="1229"/>
      <c r="BY49" s="1232"/>
      <c r="BZ49" s="1232"/>
      <c r="CA49" s="1232"/>
      <c r="CB49" s="1232"/>
      <c r="CC49" s="1232"/>
      <c r="CD49" s="1232"/>
      <c r="CE49" s="1232"/>
      <c r="CF49" s="1232"/>
      <c r="CG49" s="1232"/>
      <c r="CH49" s="1232"/>
      <c r="CI49" s="1232"/>
      <c r="CJ49" s="1232"/>
      <c r="CK49" s="1232"/>
      <c r="CL49" s="1232"/>
      <c r="CM49" s="1232"/>
      <c r="CN49" s="1232"/>
      <c r="CO49" s="1232"/>
      <c r="CP49" s="1232"/>
      <c r="CQ49" s="1232"/>
      <c r="CR49" s="1232"/>
      <c r="CS49" s="1232"/>
      <c r="CT49" s="1232"/>
      <c r="CU49" s="1232"/>
      <c r="CV49" s="1232"/>
      <c r="CW49" s="1232"/>
      <c r="CX49" s="1232"/>
      <c r="CY49" s="1232"/>
      <c r="CZ49" s="1233"/>
      <c r="DA49" s="1234"/>
      <c r="DB49" s="1235"/>
      <c r="DC49" s="1235"/>
      <c r="DD49" s="1235"/>
      <c r="DE49" s="1235"/>
      <c r="DF49" s="1235"/>
      <c r="DG49" s="1235"/>
      <c r="DH49" s="1235"/>
      <c r="DI49" s="1235"/>
      <c r="DJ49" s="1235"/>
      <c r="DK49" s="1236"/>
      <c r="DL49" s="1236"/>
      <c r="DM49" s="1236"/>
      <c r="DN49" s="1236"/>
      <c r="DO49" s="1236"/>
      <c r="DP49" s="1236"/>
      <c r="DQ49" s="1236"/>
      <c r="DR49" s="1236"/>
      <c r="DS49" s="1236"/>
      <c r="DT49" s="1236"/>
      <c r="DU49" s="1121"/>
      <c r="DV49" s="1121"/>
      <c r="DW49" s="1121"/>
      <c r="DX49" s="1121"/>
      <c r="DY49" s="1121"/>
      <c r="DZ49" s="1121"/>
      <c r="EA49" s="1121"/>
      <c r="EB49" s="1121"/>
      <c r="EC49" s="1121"/>
      <c r="ED49" s="1121"/>
      <c r="EE49" s="1121"/>
      <c r="EF49" s="1121"/>
      <c r="EG49" s="1121"/>
      <c r="EH49" s="1121"/>
      <c r="EI49" s="1121"/>
      <c r="EJ49" s="1121"/>
      <c r="EK49" s="1121"/>
      <c r="EL49" s="1121"/>
      <c r="EM49" s="1121"/>
      <c r="EN49" s="1121"/>
      <c r="EO49" s="1121"/>
      <c r="EP49" s="1121"/>
      <c r="EQ49" s="1121"/>
      <c r="ER49" s="1121"/>
      <c r="ES49" s="1121"/>
      <c r="ET49" s="1121"/>
      <c r="EU49" s="1121"/>
      <c r="EV49" s="1121"/>
      <c r="EW49" s="1121"/>
      <c r="EX49" s="1121"/>
      <c r="EY49" s="1121"/>
      <c r="EZ49" s="1121"/>
      <c r="FA49" s="1121"/>
      <c r="FB49" s="1121"/>
      <c r="FC49" s="1121"/>
      <c r="FD49" s="1121"/>
      <c r="FE49" s="155"/>
      <c r="FF49" s="168"/>
      <c r="FG49" s="168"/>
      <c r="FH49" s="168"/>
      <c r="FI49" s="168"/>
      <c r="FJ49" s="168"/>
      <c r="FK49" s="168"/>
      <c r="FL49" s="168"/>
      <c r="FM49" s="168"/>
      <c r="FN49" s="168"/>
      <c r="FO49" s="168"/>
      <c r="FP49" s="168"/>
      <c r="FQ49" s="168"/>
      <c r="FR49" s="169"/>
      <c r="FV49" s="154"/>
    </row>
    <row r="50" spans="1:179" ht="6" customHeight="1">
      <c r="A50" s="152"/>
      <c r="C50" s="1205"/>
      <c r="D50" s="1206"/>
      <c r="E50" s="1206"/>
      <c r="F50" s="1207"/>
      <c r="G50" s="1336"/>
      <c r="H50" s="1336"/>
      <c r="I50" s="1336"/>
      <c r="J50" s="1336"/>
      <c r="K50" s="1214"/>
      <c r="L50" s="1215"/>
      <c r="M50" s="1215"/>
      <c r="N50" s="1215"/>
      <c r="O50" s="1215"/>
      <c r="P50" s="1215"/>
      <c r="Q50" s="1215"/>
      <c r="R50" s="1215"/>
      <c r="S50" s="1215"/>
      <c r="T50" s="1215"/>
      <c r="U50" s="1215"/>
      <c r="V50" s="1215"/>
      <c r="W50" s="1215"/>
      <c r="X50" s="1215"/>
      <c r="Y50" s="1215"/>
      <c r="Z50" s="1215"/>
      <c r="AA50" s="1215"/>
      <c r="AB50" s="1216"/>
      <c r="AC50" s="1186" t="s">
        <v>25</v>
      </c>
      <c r="AD50" s="1187"/>
      <c r="AE50" s="1187"/>
      <c r="AF50" s="1188"/>
      <c r="AG50" s="1273">
        <f>総括表!T35</f>
        <v>0</v>
      </c>
      <c r="AH50" s="1274"/>
      <c r="AI50" s="1274"/>
      <c r="AJ50" s="1274"/>
      <c r="AK50" s="1274"/>
      <c r="AL50" s="1274"/>
      <c r="AM50" s="1274"/>
      <c r="AN50" s="1274"/>
      <c r="AO50" s="1274"/>
      <c r="AP50" s="1274"/>
      <c r="AQ50" s="1274"/>
      <c r="AR50" s="1274"/>
      <c r="AS50" s="1274"/>
      <c r="AT50" s="1274"/>
      <c r="AU50" s="1274"/>
      <c r="AV50" s="1274"/>
      <c r="AW50" s="1274"/>
      <c r="AX50" s="1274"/>
      <c r="AY50" s="1274"/>
      <c r="AZ50" s="1274"/>
      <c r="BA50" s="1274"/>
      <c r="BB50" s="1274"/>
      <c r="BC50" s="1274"/>
      <c r="BD50" s="1274"/>
      <c r="BE50" s="1274"/>
      <c r="BF50" s="1274"/>
      <c r="BG50" s="1274"/>
      <c r="BH50" s="1274"/>
      <c r="BI50" s="1274"/>
      <c r="BJ50" s="1274"/>
      <c r="BK50" s="1274"/>
      <c r="BL50" s="1274"/>
      <c r="BM50" s="1274"/>
      <c r="BN50" s="1274"/>
      <c r="BO50" s="1274"/>
      <c r="BP50" s="1275"/>
      <c r="BQ50" s="1192">
        <v>25</v>
      </c>
      <c r="BR50" s="1192"/>
      <c r="BS50" s="1192"/>
      <c r="BT50" s="1192"/>
      <c r="BU50" s="1192"/>
      <c r="BV50" s="1192"/>
      <c r="BW50" s="1192"/>
      <c r="BX50" s="1192"/>
      <c r="BY50" s="1193">
        <f>ROUNDDOWN(AG50*(BQ50/100)/1000,0)</f>
        <v>0</v>
      </c>
      <c r="BZ50" s="1193"/>
      <c r="CA50" s="1193"/>
      <c r="CB50" s="1193"/>
      <c r="CC50" s="1193"/>
      <c r="CD50" s="1193"/>
      <c r="CE50" s="1193"/>
      <c r="CF50" s="1193"/>
      <c r="CG50" s="1193"/>
      <c r="CH50" s="1193"/>
      <c r="CI50" s="1193"/>
      <c r="CJ50" s="1193"/>
      <c r="CK50" s="1193"/>
      <c r="CL50" s="1193"/>
      <c r="CM50" s="1193"/>
      <c r="CN50" s="1193"/>
      <c r="CO50" s="1193"/>
      <c r="CP50" s="1193"/>
      <c r="CQ50" s="1193"/>
      <c r="CR50" s="1193"/>
      <c r="CS50" s="1193"/>
      <c r="CT50" s="1193"/>
      <c r="CU50" s="1193"/>
      <c r="CV50" s="1193"/>
      <c r="CW50" s="1193"/>
      <c r="CX50" s="1193"/>
      <c r="CY50" s="1193"/>
      <c r="CZ50" s="1194"/>
      <c r="DA50" s="1198">
        <v>9.5</v>
      </c>
      <c r="DB50" s="1199"/>
      <c r="DC50" s="1199"/>
      <c r="DD50" s="1199"/>
      <c r="DE50" s="1199"/>
      <c r="DF50" s="1199"/>
      <c r="DG50" s="1199"/>
      <c r="DH50" s="1199"/>
      <c r="DI50" s="1199"/>
      <c r="DJ50" s="1199"/>
      <c r="DK50" s="1197"/>
      <c r="DL50" s="1197"/>
      <c r="DM50" s="1197"/>
      <c r="DN50" s="1197"/>
      <c r="DO50" s="1197"/>
      <c r="DP50" s="1197"/>
      <c r="DQ50" s="1197"/>
      <c r="DR50" s="1197"/>
      <c r="DS50" s="1197"/>
      <c r="DT50" s="1197"/>
      <c r="DU50" s="1160">
        <f>ROUNDDOWN(IF(DK50="",BY50*DK50,BY50*DK50),0)</f>
        <v>0</v>
      </c>
      <c r="DV50" s="1160"/>
      <c r="DW50" s="1160"/>
      <c r="DX50" s="1160"/>
      <c r="DY50" s="1160"/>
      <c r="DZ50" s="1160"/>
      <c r="EA50" s="1160"/>
      <c r="EB50" s="1160"/>
      <c r="EC50" s="1160"/>
      <c r="ED50" s="1160"/>
      <c r="EE50" s="1160"/>
      <c r="EF50" s="1160"/>
      <c r="EG50" s="1160"/>
      <c r="EH50" s="1160"/>
      <c r="EI50" s="1160"/>
      <c r="EJ50" s="1160"/>
      <c r="EK50" s="1160"/>
      <c r="EL50" s="1160"/>
      <c r="EM50" s="1160"/>
      <c r="EN50" s="1160"/>
      <c r="EO50" s="1160"/>
      <c r="EP50" s="1160"/>
      <c r="EQ50" s="1160"/>
      <c r="ER50" s="1160"/>
      <c r="ES50" s="1160"/>
      <c r="ET50" s="1160"/>
      <c r="EU50" s="1160"/>
      <c r="EV50" s="1160"/>
      <c r="EW50" s="1160"/>
      <c r="EX50" s="1160"/>
      <c r="EY50" s="1160"/>
      <c r="EZ50" s="1160"/>
      <c r="FA50" s="1160"/>
      <c r="FB50" s="1160"/>
      <c r="FC50" s="1160"/>
      <c r="FD50" s="1271"/>
      <c r="FE50" s="155"/>
      <c r="FF50" s="1288" t="str">
        <f>IF(FI17=3,"③","3") &amp;".委託解除年月日"</f>
        <v>3.委託解除年月日</v>
      </c>
      <c r="FG50" s="1289"/>
      <c r="FH50" s="1289"/>
      <c r="FI50" s="1289"/>
      <c r="FJ50" s="1289"/>
      <c r="FK50" s="1289"/>
      <c r="FL50" s="1289"/>
      <c r="FM50" s="1289"/>
      <c r="FN50" s="1289"/>
      <c r="FO50" s="1289"/>
      <c r="FP50" s="1289"/>
      <c r="FQ50" s="1289"/>
      <c r="FR50" s="1289"/>
      <c r="FS50" s="1289"/>
      <c r="FT50" s="1289"/>
      <c r="FV50" s="154"/>
    </row>
    <row r="51" spans="1:179" ht="6" customHeight="1">
      <c r="A51" s="152"/>
      <c r="C51" s="1205"/>
      <c r="D51" s="1206"/>
      <c r="E51" s="1206"/>
      <c r="F51" s="1207"/>
      <c r="G51" s="1336"/>
      <c r="H51" s="1336"/>
      <c r="I51" s="1336"/>
      <c r="J51" s="1336"/>
      <c r="K51" s="1214"/>
      <c r="L51" s="1215"/>
      <c r="M51" s="1215"/>
      <c r="N51" s="1215"/>
      <c r="O51" s="1215"/>
      <c r="P51" s="1215"/>
      <c r="Q51" s="1215"/>
      <c r="R51" s="1215"/>
      <c r="S51" s="1215"/>
      <c r="T51" s="1215"/>
      <c r="U51" s="1215"/>
      <c r="V51" s="1215"/>
      <c r="W51" s="1215"/>
      <c r="X51" s="1215"/>
      <c r="Y51" s="1215"/>
      <c r="Z51" s="1215"/>
      <c r="AA51" s="1215"/>
      <c r="AB51" s="1216"/>
      <c r="AC51" s="1186"/>
      <c r="AD51" s="1187"/>
      <c r="AE51" s="1187"/>
      <c r="AF51" s="1188"/>
      <c r="AG51" s="1290"/>
      <c r="AH51" s="1291"/>
      <c r="AI51" s="1291"/>
      <c r="AJ51" s="1291"/>
      <c r="AK51" s="1291"/>
      <c r="AL51" s="1291"/>
      <c r="AM51" s="1291"/>
      <c r="AN51" s="1291"/>
      <c r="AO51" s="1291"/>
      <c r="AP51" s="1291"/>
      <c r="AQ51" s="1291"/>
      <c r="AR51" s="1291"/>
      <c r="AS51" s="1291"/>
      <c r="AT51" s="1291"/>
      <c r="AU51" s="1291"/>
      <c r="AV51" s="1291"/>
      <c r="AW51" s="1291"/>
      <c r="AX51" s="1291"/>
      <c r="AY51" s="1291"/>
      <c r="AZ51" s="1291"/>
      <c r="BA51" s="1291"/>
      <c r="BB51" s="1291"/>
      <c r="BC51" s="1291"/>
      <c r="BD51" s="1291"/>
      <c r="BE51" s="1291"/>
      <c r="BF51" s="1291"/>
      <c r="BG51" s="1291"/>
      <c r="BH51" s="1291"/>
      <c r="BI51" s="1291"/>
      <c r="BJ51" s="1291"/>
      <c r="BK51" s="1291"/>
      <c r="BL51" s="1291"/>
      <c r="BM51" s="1291"/>
      <c r="BN51" s="1291"/>
      <c r="BO51" s="1291"/>
      <c r="BP51" s="1292"/>
      <c r="BQ51" s="1192"/>
      <c r="BR51" s="1192"/>
      <c r="BS51" s="1192"/>
      <c r="BT51" s="1192"/>
      <c r="BU51" s="1192"/>
      <c r="BV51" s="1192"/>
      <c r="BW51" s="1192"/>
      <c r="BX51" s="1192"/>
      <c r="BY51" s="1193"/>
      <c r="BZ51" s="1193"/>
      <c r="CA51" s="1193"/>
      <c r="CB51" s="1193"/>
      <c r="CC51" s="1193"/>
      <c r="CD51" s="1193"/>
      <c r="CE51" s="1193"/>
      <c r="CF51" s="1193"/>
      <c r="CG51" s="1193"/>
      <c r="CH51" s="1193"/>
      <c r="CI51" s="1193"/>
      <c r="CJ51" s="1193"/>
      <c r="CK51" s="1193"/>
      <c r="CL51" s="1193"/>
      <c r="CM51" s="1193"/>
      <c r="CN51" s="1193"/>
      <c r="CO51" s="1193"/>
      <c r="CP51" s="1193"/>
      <c r="CQ51" s="1193"/>
      <c r="CR51" s="1193"/>
      <c r="CS51" s="1193"/>
      <c r="CT51" s="1193"/>
      <c r="CU51" s="1193"/>
      <c r="CV51" s="1193"/>
      <c r="CW51" s="1193"/>
      <c r="CX51" s="1193"/>
      <c r="CY51" s="1193"/>
      <c r="CZ51" s="1194"/>
      <c r="DA51" s="1198"/>
      <c r="DB51" s="1199"/>
      <c r="DC51" s="1199"/>
      <c r="DD51" s="1199"/>
      <c r="DE51" s="1199"/>
      <c r="DF51" s="1199"/>
      <c r="DG51" s="1199"/>
      <c r="DH51" s="1199"/>
      <c r="DI51" s="1199"/>
      <c r="DJ51" s="1199"/>
      <c r="DK51" s="1197"/>
      <c r="DL51" s="1197"/>
      <c r="DM51" s="1197"/>
      <c r="DN51" s="1197"/>
      <c r="DO51" s="1197"/>
      <c r="DP51" s="1197"/>
      <c r="DQ51" s="1197"/>
      <c r="DR51" s="1197"/>
      <c r="DS51" s="1197"/>
      <c r="DT51" s="1197"/>
      <c r="DU51" s="1160"/>
      <c r="DV51" s="1160"/>
      <c r="DW51" s="1160"/>
      <c r="DX51" s="1160"/>
      <c r="DY51" s="1160"/>
      <c r="DZ51" s="1160"/>
      <c r="EA51" s="1160"/>
      <c r="EB51" s="1160"/>
      <c r="EC51" s="1160"/>
      <c r="ED51" s="1160"/>
      <c r="EE51" s="1160"/>
      <c r="EF51" s="1160"/>
      <c r="EG51" s="1160"/>
      <c r="EH51" s="1160"/>
      <c r="EI51" s="1160"/>
      <c r="EJ51" s="1160"/>
      <c r="EK51" s="1160"/>
      <c r="EL51" s="1160"/>
      <c r="EM51" s="1160"/>
      <c r="EN51" s="1160"/>
      <c r="EO51" s="1160"/>
      <c r="EP51" s="1160"/>
      <c r="EQ51" s="1160"/>
      <c r="ER51" s="1160"/>
      <c r="ES51" s="1160"/>
      <c r="ET51" s="1160"/>
      <c r="EU51" s="1160"/>
      <c r="EV51" s="1160"/>
      <c r="EW51" s="1160"/>
      <c r="EX51" s="1160"/>
      <c r="EY51" s="1160"/>
      <c r="EZ51" s="1160"/>
      <c r="FA51" s="1160"/>
      <c r="FB51" s="1160"/>
      <c r="FC51" s="1160"/>
      <c r="FD51" s="1271"/>
      <c r="FE51" s="155"/>
      <c r="FF51" s="1289"/>
      <c r="FG51" s="1289"/>
      <c r="FH51" s="1289"/>
      <c r="FI51" s="1289"/>
      <c r="FJ51" s="1289"/>
      <c r="FK51" s="1289"/>
      <c r="FL51" s="1289"/>
      <c r="FM51" s="1289"/>
      <c r="FN51" s="1289"/>
      <c r="FO51" s="1289"/>
      <c r="FP51" s="1289"/>
      <c r="FQ51" s="1289"/>
      <c r="FR51" s="1289"/>
      <c r="FS51" s="1289"/>
      <c r="FT51" s="1289"/>
      <c r="FV51" s="154"/>
    </row>
    <row r="52" spans="1:179" ht="6" customHeight="1">
      <c r="A52" s="152"/>
      <c r="C52" s="1205"/>
      <c r="D52" s="1206"/>
      <c r="E52" s="1206"/>
      <c r="F52" s="1207"/>
      <c r="G52" s="1336"/>
      <c r="H52" s="1336"/>
      <c r="I52" s="1336"/>
      <c r="J52" s="1336"/>
      <c r="K52" s="1214"/>
      <c r="L52" s="1215"/>
      <c r="M52" s="1215"/>
      <c r="N52" s="1215"/>
      <c r="O52" s="1215"/>
      <c r="P52" s="1215"/>
      <c r="Q52" s="1215"/>
      <c r="R52" s="1215"/>
      <c r="S52" s="1215"/>
      <c r="T52" s="1215"/>
      <c r="U52" s="1215"/>
      <c r="V52" s="1215"/>
      <c r="W52" s="1215"/>
      <c r="X52" s="1215"/>
      <c r="Y52" s="1215"/>
      <c r="Z52" s="1215"/>
      <c r="AA52" s="1215"/>
      <c r="AB52" s="1216"/>
      <c r="AC52" s="1186" t="s">
        <v>217</v>
      </c>
      <c r="AD52" s="1187"/>
      <c r="AE52" s="1187"/>
      <c r="AF52" s="1188"/>
      <c r="AG52" s="1273">
        <f>総括表!T37</f>
        <v>0</v>
      </c>
      <c r="AH52" s="1274"/>
      <c r="AI52" s="1274"/>
      <c r="AJ52" s="1274"/>
      <c r="AK52" s="1274"/>
      <c r="AL52" s="1274"/>
      <c r="AM52" s="1274"/>
      <c r="AN52" s="1274"/>
      <c r="AO52" s="1274"/>
      <c r="AP52" s="1274"/>
      <c r="AQ52" s="1274"/>
      <c r="AR52" s="1274"/>
      <c r="AS52" s="1274"/>
      <c r="AT52" s="1274"/>
      <c r="AU52" s="1274"/>
      <c r="AV52" s="1274"/>
      <c r="AW52" s="1274"/>
      <c r="AX52" s="1274"/>
      <c r="AY52" s="1274"/>
      <c r="AZ52" s="1274"/>
      <c r="BA52" s="1274"/>
      <c r="BB52" s="1274"/>
      <c r="BC52" s="1274"/>
      <c r="BD52" s="1274"/>
      <c r="BE52" s="1274"/>
      <c r="BF52" s="1274"/>
      <c r="BG52" s="1274"/>
      <c r="BH52" s="1274"/>
      <c r="BI52" s="1274"/>
      <c r="BJ52" s="1274"/>
      <c r="BK52" s="1274"/>
      <c r="BL52" s="1274"/>
      <c r="BM52" s="1274"/>
      <c r="BN52" s="1274"/>
      <c r="BO52" s="1274"/>
      <c r="BP52" s="1275"/>
      <c r="BQ52" s="1192">
        <v>24</v>
      </c>
      <c r="BR52" s="1192"/>
      <c r="BS52" s="1192"/>
      <c r="BT52" s="1192"/>
      <c r="BU52" s="1192"/>
      <c r="BV52" s="1192"/>
      <c r="BW52" s="1192"/>
      <c r="BX52" s="1192"/>
      <c r="BY52" s="1193">
        <f>ROUNDDOWN(AG52*(BQ52/100)/1000,0)</f>
        <v>0</v>
      </c>
      <c r="BZ52" s="1193"/>
      <c r="CA52" s="1193"/>
      <c r="CB52" s="1193"/>
      <c r="CC52" s="1193"/>
      <c r="CD52" s="1193"/>
      <c r="CE52" s="1193"/>
      <c r="CF52" s="1193"/>
      <c r="CG52" s="1193"/>
      <c r="CH52" s="1193"/>
      <c r="CI52" s="1193"/>
      <c r="CJ52" s="1193"/>
      <c r="CK52" s="1193"/>
      <c r="CL52" s="1193"/>
      <c r="CM52" s="1193"/>
      <c r="CN52" s="1193"/>
      <c r="CO52" s="1193"/>
      <c r="CP52" s="1193"/>
      <c r="CQ52" s="1193"/>
      <c r="CR52" s="1193"/>
      <c r="CS52" s="1193"/>
      <c r="CT52" s="1193"/>
      <c r="CU52" s="1193"/>
      <c r="CV52" s="1193"/>
      <c r="CW52" s="1193"/>
      <c r="CX52" s="1193"/>
      <c r="CY52" s="1193"/>
      <c r="CZ52" s="1194"/>
      <c r="DA52" s="1195">
        <v>9</v>
      </c>
      <c r="DB52" s="1196"/>
      <c r="DC52" s="1196"/>
      <c r="DD52" s="1196"/>
      <c r="DE52" s="1196"/>
      <c r="DF52" s="1196"/>
      <c r="DG52" s="1196"/>
      <c r="DH52" s="1196"/>
      <c r="DI52" s="1196"/>
      <c r="DJ52" s="1196"/>
      <c r="DK52" s="1197"/>
      <c r="DL52" s="1197"/>
      <c r="DM52" s="1197"/>
      <c r="DN52" s="1197"/>
      <c r="DO52" s="1197"/>
      <c r="DP52" s="1197"/>
      <c r="DQ52" s="1197"/>
      <c r="DR52" s="1197"/>
      <c r="DS52" s="1197"/>
      <c r="DT52" s="1197"/>
      <c r="DU52" s="1160">
        <f>ROUNDDOWN(IF(DK52="",BY52*DK52,BY52*DK52),0)</f>
        <v>0</v>
      </c>
      <c r="DV52" s="1160"/>
      <c r="DW52" s="1160"/>
      <c r="DX52" s="1160"/>
      <c r="DY52" s="1160"/>
      <c r="DZ52" s="1160"/>
      <c r="EA52" s="1160"/>
      <c r="EB52" s="1160"/>
      <c r="EC52" s="1160"/>
      <c r="ED52" s="1160"/>
      <c r="EE52" s="1160"/>
      <c r="EF52" s="1160"/>
      <c r="EG52" s="1160"/>
      <c r="EH52" s="1160"/>
      <c r="EI52" s="1160"/>
      <c r="EJ52" s="1160"/>
      <c r="EK52" s="1160"/>
      <c r="EL52" s="1160"/>
      <c r="EM52" s="1160"/>
      <c r="EN52" s="1160"/>
      <c r="EO52" s="1160"/>
      <c r="EP52" s="1160"/>
      <c r="EQ52" s="1160"/>
      <c r="ER52" s="1160"/>
      <c r="ES52" s="1160"/>
      <c r="ET52" s="1160"/>
      <c r="EU52" s="1160"/>
      <c r="EV52" s="1160"/>
      <c r="EW52" s="1160"/>
      <c r="EX52" s="1160"/>
      <c r="EY52" s="1160"/>
      <c r="EZ52" s="1160"/>
      <c r="FA52" s="1160"/>
      <c r="FB52" s="1160"/>
      <c r="FC52" s="1160"/>
      <c r="FD52" s="1271"/>
      <c r="FE52" s="166"/>
      <c r="FF52" s="167"/>
      <c r="FG52" s="170"/>
      <c r="FH52" s="1293" t="s">
        <v>60</v>
      </c>
      <c r="FI52" s="1293"/>
      <c r="FJ52" s="170"/>
      <c r="FK52" s="170"/>
      <c r="FL52" s="170"/>
      <c r="FM52" s="170"/>
      <c r="FN52" s="1294" t="s">
        <v>230</v>
      </c>
      <c r="FO52" s="1294"/>
      <c r="FP52" s="170"/>
      <c r="FR52" s="170"/>
      <c r="FS52" s="1294" t="s">
        <v>72</v>
      </c>
      <c r="FT52" s="1294"/>
      <c r="FV52" s="154"/>
    </row>
    <row r="53" spans="1:179" ht="6" customHeight="1">
      <c r="A53" s="152"/>
      <c r="C53" s="1205"/>
      <c r="D53" s="1206"/>
      <c r="E53" s="1206"/>
      <c r="F53" s="1207"/>
      <c r="G53" s="1336"/>
      <c r="H53" s="1336"/>
      <c r="I53" s="1336"/>
      <c r="J53" s="1336"/>
      <c r="K53" s="1214"/>
      <c r="L53" s="1215"/>
      <c r="M53" s="1215"/>
      <c r="N53" s="1215"/>
      <c r="O53" s="1215"/>
      <c r="P53" s="1215"/>
      <c r="Q53" s="1215"/>
      <c r="R53" s="1215"/>
      <c r="S53" s="1215"/>
      <c r="T53" s="1215"/>
      <c r="U53" s="1215"/>
      <c r="V53" s="1215"/>
      <c r="W53" s="1215"/>
      <c r="X53" s="1215"/>
      <c r="Y53" s="1215"/>
      <c r="Z53" s="1215"/>
      <c r="AA53" s="1215"/>
      <c r="AB53" s="1216"/>
      <c r="AC53" s="1186"/>
      <c r="AD53" s="1187"/>
      <c r="AE53" s="1187"/>
      <c r="AF53" s="1188"/>
      <c r="AG53" s="1290"/>
      <c r="AH53" s="1291"/>
      <c r="AI53" s="1291"/>
      <c r="AJ53" s="1291"/>
      <c r="AK53" s="1291"/>
      <c r="AL53" s="1291"/>
      <c r="AM53" s="1291"/>
      <c r="AN53" s="1291"/>
      <c r="AO53" s="1291"/>
      <c r="AP53" s="1291"/>
      <c r="AQ53" s="1291"/>
      <c r="AR53" s="1291"/>
      <c r="AS53" s="1291"/>
      <c r="AT53" s="1291"/>
      <c r="AU53" s="1291"/>
      <c r="AV53" s="1291"/>
      <c r="AW53" s="1291"/>
      <c r="AX53" s="1291"/>
      <c r="AY53" s="1291"/>
      <c r="AZ53" s="1291"/>
      <c r="BA53" s="1291"/>
      <c r="BB53" s="1291"/>
      <c r="BC53" s="1291"/>
      <c r="BD53" s="1291"/>
      <c r="BE53" s="1291"/>
      <c r="BF53" s="1291"/>
      <c r="BG53" s="1291"/>
      <c r="BH53" s="1291"/>
      <c r="BI53" s="1291"/>
      <c r="BJ53" s="1291"/>
      <c r="BK53" s="1291"/>
      <c r="BL53" s="1291"/>
      <c r="BM53" s="1291"/>
      <c r="BN53" s="1291"/>
      <c r="BO53" s="1291"/>
      <c r="BP53" s="1292"/>
      <c r="BQ53" s="1192"/>
      <c r="BR53" s="1192"/>
      <c r="BS53" s="1192"/>
      <c r="BT53" s="1192"/>
      <c r="BU53" s="1192"/>
      <c r="BV53" s="1192"/>
      <c r="BW53" s="1192"/>
      <c r="BX53" s="1192"/>
      <c r="BY53" s="1193"/>
      <c r="BZ53" s="1193"/>
      <c r="CA53" s="1193"/>
      <c r="CB53" s="1193"/>
      <c r="CC53" s="1193"/>
      <c r="CD53" s="1193"/>
      <c r="CE53" s="1193"/>
      <c r="CF53" s="1193"/>
      <c r="CG53" s="1193"/>
      <c r="CH53" s="1193"/>
      <c r="CI53" s="1193"/>
      <c r="CJ53" s="1193"/>
      <c r="CK53" s="1193"/>
      <c r="CL53" s="1193"/>
      <c r="CM53" s="1193"/>
      <c r="CN53" s="1193"/>
      <c r="CO53" s="1193"/>
      <c r="CP53" s="1193"/>
      <c r="CQ53" s="1193"/>
      <c r="CR53" s="1193"/>
      <c r="CS53" s="1193"/>
      <c r="CT53" s="1193"/>
      <c r="CU53" s="1193"/>
      <c r="CV53" s="1193"/>
      <c r="CW53" s="1193"/>
      <c r="CX53" s="1193"/>
      <c r="CY53" s="1193"/>
      <c r="CZ53" s="1194"/>
      <c r="DA53" s="1195"/>
      <c r="DB53" s="1196"/>
      <c r="DC53" s="1196"/>
      <c r="DD53" s="1196"/>
      <c r="DE53" s="1196"/>
      <c r="DF53" s="1196"/>
      <c r="DG53" s="1196"/>
      <c r="DH53" s="1196"/>
      <c r="DI53" s="1196"/>
      <c r="DJ53" s="1196"/>
      <c r="DK53" s="1197"/>
      <c r="DL53" s="1197"/>
      <c r="DM53" s="1197"/>
      <c r="DN53" s="1197"/>
      <c r="DO53" s="1197"/>
      <c r="DP53" s="1197"/>
      <c r="DQ53" s="1197"/>
      <c r="DR53" s="1197"/>
      <c r="DS53" s="1197"/>
      <c r="DT53" s="1197"/>
      <c r="DU53" s="1160"/>
      <c r="DV53" s="1160"/>
      <c r="DW53" s="1160"/>
      <c r="DX53" s="1160"/>
      <c r="DY53" s="1160"/>
      <c r="DZ53" s="1160"/>
      <c r="EA53" s="1160"/>
      <c r="EB53" s="1160"/>
      <c r="EC53" s="1160"/>
      <c r="ED53" s="1160"/>
      <c r="EE53" s="1160"/>
      <c r="EF53" s="1160"/>
      <c r="EG53" s="1160"/>
      <c r="EH53" s="1160"/>
      <c r="EI53" s="1160"/>
      <c r="EJ53" s="1160"/>
      <c r="EK53" s="1160"/>
      <c r="EL53" s="1160"/>
      <c r="EM53" s="1160"/>
      <c r="EN53" s="1160"/>
      <c r="EO53" s="1160"/>
      <c r="EP53" s="1160"/>
      <c r="EQ53" s="1160"/>
      <c r="ER53" s="1160"/>
      <c r="ES53" s="1160"/>
      <c r="ET53" s="1160"/>
      <c r="EU53" s="1160"/>
      <c r="EV53" s="1160"/>
      <c r="EW53" s="1160"/>
      <c r="EX53" s="1160"/>
      <c r="EY53" s="1160"/>
      <c r="EZ53" s="1160"/>
      <c r="FA53" s="1160"/>
      <c r="FB53" s="1160"/>
      <c r="FC53" s="1160"/>
      <c r="FD53" s="1271"/>
      <c r="FE53" s="166"/>
      <c r="FF53" s="167"/>
      <c r="FG53" s="170"/>
      <c r="FH53" s="1293"/>
      <c r="FI53" s="1293"/>
      <c r="FJ53" s="170"/>
      <c r="FK53" s="170"/>
      <c r="FL53" s="170"/>
      <c r="FM53" s="170"/>
      <c r="FN53" s="1294"/>
      <c r="FO53" s="1294"/>
      <c r="FP53" s="171"/>
      <c r="FQ53" s="170"/>
      <c r="FR53" s="170"/>
      <c r="FS53" s="1294"/>
      <c r="FT53" s="1294"/>
      <c r="FU53" s="171"/>
      <c r="FV53" s="172"/>
      <c r="FW53" s="165"/>
    </row>
    <row r="54" spans="1:179" ht="6" customHeight="1">
      <c r="A54" s="152"/>
      <c r="C54" s="1205"/>
      <c r="D54" s="1206"/>
      <c r="E54" s="1206"/>
      <c r="F54" s="1207"/>
      <c r="G54" s="1336"/>
      <c r="H54" s="1336"/>
      <c r="I54" s="1336"/>
      <c r="J54" s="1336"/>
      <c r="K54" s="1214"/>
      <c r="L54" s="1215"/>
      <c r="M54" s="1215"/>
      <c r="N54" s="1215"/>
      <c r="O54" s="1215"/>
      <c r="P54" s="1215"/>
      <c r="Q54" s="1215"/>
      <c r="R54" s="1215"/>
      <c r="S54" s="1215"/>
      <c r="T54" s="1215"/>
      <c r="U54" s="1215"/>
      <c r="V54" s="1215"/>
      <c r="W54" s="1215"/>
      <c r="X54" s="1215"/>
      <c r="Y54" s="1215"/>
      <c r="Z54" s="1215"/>
      <c r="AA54" s="1215"/>
      <c r="AB54" s="1216"/>
      <c r="AC54" s="1237" t="s">
        <v>219</v>
      </c>
      <c r="AD54" s="1238"/>
      <c r="AE54" s="1238"/>
      <c r="AF54" s="1239"/>
      <c r="AG54" s="1273">
        <f>総括表!T39</f>
        <v>0</v>
      </c>
      <c r="AH54" s="1274"/>
      <c r="AI54" s="1274"/>
      <c r="AJ54" s="1274"/>
      <c r="AK54" s="1274"/>
      <c r="AL54" s="1274"/>
      <c r="AM54" s="1274"/>
      <c r="AN54" s="1274"/>
      <c r="AO54" s="1274"/>
      <c r="AP54" s="1274"/>
      <c r="AQ54" s="1274"/>
      <c r="AR54" s="1274"/>
      <c r="AS54" s="1274"/>
      <c r="AT54" s="1274"/>
      <c r="AU54" s="1274"/>
      <c r="AV54" s="1274"/>
      <c r="AW54" s="1274"/>
      <c r="AX54" s="1274"/>
      <c r="AY54" s="1274"/>
      <c r="AZ54" s="1274"/>
      <c r="BA54" s="1274"/>
      <c r="BB54" s="1274"/>
      <c r="BC54" s="1274"/>
      <c r="BD54" s="1274"/>
      <c r="BE54" s="1274"/>
      <c r="BF54" s="1274"/>
      <c r="BG54" s="1274"/>
      <c r="BH54" s="1274"/>
      <c r="BI54" s="1274"/>
      <c r="BJ54" s="1274"/>
      <c r="BK54" s="1274"/>
      <c r="BL54" s="1274"/>
      <c r="BM54" s="1274"/>
      <c r="BN54" s="1274"/>
      <c r="BO54" s="1274"/>
      <c r="BP54" s="1275"/>
      <c r="BQ54" s="1174">
        <v>19</v>
      </c>
      <c r="BR54" s="1174"/>
      <c r="BS54" s="1174"/>
      <c r="BT54" s="1174"/>
      <c r="BU54" s="1174"/>
      <c r="BV54" s="1174"/>
      <c r="BW54" s="1174"/>
      <c r="BX54" s="1174"/>
      <c r="BY54" s="1240">
        <f>ROUNDDOWN(AG54*(BQ54/100)/1000,0)</f>
        <v>0</v>
      </c>
      <c r="BZ54" s="1240"/>
      <c r="CA54" s="1240"/>
      <c r="CB54" s="1240"/>
      <c r="CC54" s="1240"/>
      <c r="CD54" s="1240"/>
      <c r="CE54" s="1240"/>
      <c r="CF54" s="1240"/>
      <c r="CG54" s="1240"/>
      <c r="CH54" s="1240"/>
      <c r="CI54" s="1240"/>
      <c r="CJ54" s="1240"/>
      <c r="CK54" s="1240"/>
      <c r="CL54" s="1240"/>
      <c r="CM54" s="1240"/>
      <c r="CN54" s="1240"/>
      <c r="CO54" s="1240"/>
      <c r="CP54" s="1240"/>
      <c r="CQ54" s="1240"/>
      <c r="CR54" s="1240"/>
      <c r="CS54" s="1240"/>
      <c r="CT54" s="1240"/>
      <c r="CU54" s="1240"/>
      <c r="CV54" s="1240"/>
      <c r="CW54" s="1240"/>
      <c r="CX54" s="1240"/>
      <c r="CY54" s="1240"/>
      <c r="CZ54" s="1241"/>
      <c r="DA54" s="1177">
        <v>9</v>
      </c>
      <c r="DB54" s="1178"/>
      <c r="DC54" s="1178"/>
      <c r="DD54" s="1178"/>
      <c r="DE54" s="1178"/>
      <c r="DF54" s="1178"/>
      <c r="DG54" s="1178"/>
      <c r="DH54" s="1178"/>
      <c r="DI54" s="1178"/>
      <c r="DJ54" s="1178"/>
      <c r="DK54" s="1181"/>
      <c r="DL54" s="1181"/>
      <c r="DM54" s="1181"/>
      <c r="DN54" s="1181"/>
      <c r="DO54" s="1181"/>
      <c r="DP54" s="1181"/>
      <c r="DQ54" s="1181"/>
      <c r="DR54" s="1181"/>
      <c r="DS54" s="1181"/>
      <c r="DT54" s="1181"/>
      <c r="DU54" s="1124">
        <f>ROUNDDOWN(IF(DK54="",BY54*DK54,BY54*DK54),0)</f>
        <v>0</v>
      </c>
      <c r="DV54" s="1124"/>
      <c r="DW54" s="1124"/>
      <c r="DX54" s="1124"/>
      <c r="DY54" s="1124"/>
      <c r="DZ54" s="1124"/>
      <c r="EA54" s="1124"/>
      <c r="EB54" s="1124"/>
      <c r="EC54" s="1124"/>
      <c r="ED54" s="1124"/>
      <c r="EE54" s="1124"/>
      <c r="EF54" s="1124"/>
      <c r="EG54" s="1124"/>
      <c r="EH54" s="1124"/>
      <c r="EI54" s="1124"/>
      <c r="EJ54" s="1124"/>
      <c r="EK54" s="1124"/>
      <c r="EL54" s="1124"/>
      <c r="EM54" s="1124"/>
      <c r="EN54" s="1124"/>
      <c r="EO54" s="1124"/>
      <c r="EP54" s="1124"/>
      <c r="EQ54" s="1124"/>
      <c r="ER54" s="1124"/>
      <c r="ES54" s="1124"/>
      <c r="ET54" s="1124"/>
      <c r="EU54" s="1124"/>
      <c r="EV54" s="1124"/>
      <c r="EW54" s="1124"/>
      <c r="EX54" s="1124"/>
      <c r="EY54" s="1124"/>
      <c r="EZ54" s="1124"/>
      <c r="FA54" s="1124"/>
      <c r="FB54" s="1124"/>
      <c r="FC54" s="1124"/>
      <c r="FD54" s="1124"/>
      <c r="FE54" s="155"/>
      <c r="FF54" s="1279"/>
      <c r="FG54" s="1279"/>
      <c r="FH54" s="1279"/>
      <c r="FI54" s="1279"/>
      <c r="FJ54" s="1279"/>
      <c r="FK54" s="1272"/>
      <c r="FL54" s="1272"/>
      <c r="FM54" s="1272"/>
      <c r="FN54" s="1272"/>
      <c r="FO54" s="1272"/>
      <c r="FP54" s="1272"/>
      <c r="FQ54" s="1272"/>
      <c r="FR54" s="1272"/>
      <c r="FS54" s="1272"/>
      <c r="FT54" s="1272"/>
      <c r="FU54" s="1272"/>
      <c r="FV54" s="172"/>
      <c r="FW54" s="165"/>
    </row>
    <row r="55" spans="1:179" ht="6" customHeight="1">
      <c r="A55" s="152"/>
      <c r="C55" s="1208"/>
      <c r="D55" s="1209"/>
      <c r="E55" s="1209"/>
      <c r="F55" s="1210"/>
      <c r="G55" s="1336"/>
      <c r="H55" s="1336"/>
      <c r="I55" s="1336"/>
      <c r="J55" s="1336"/>
      <c r="K55" s="1217"/>
      <c r="L55" s="1218"/>
      <c r="M55" s="1218"/>
      <c r="N55" s="1218"/>
      <c r="O55" s="1218"/>
      <c r="P55" s="1218"/>
      <c r="Q55" s="1218"/>
      <c r="R55" s="1218"/>
      <c r="S55" s="1218"/>
      <c r="T55" s="1218"/>
      <c r="U55" s="1218"/>
      <c r="V55" s="1218"/>
      <c r="W55" s="1218"/>
      <c r="X55" s="1218"/>
      <c r="Y55" s="1218"/>
      <c r="Z55" s="1218"/>
      <c r="AA55" s="1218"/>
      <c r="AB55" s="1219"/>
      <c r="AC55" s="1220"/>
      <c r="AD55" s="1221"/>
      <c r="AE55" s="1221"/>
      <c r="AF55" s="1222"/>
      <c r="AG55" s="1276"/>
      <c r="AH55" s="1277"/>
      <c r="AI55" s="1277"/>
      <c r="AJ55" s="1277"/>
      <c r="AK55" s="1277"/>
      <c r="AL55" s="1277"/>
      <c r="AM55" s="1277"/>
      <c r="AN55" s="1277"/>
      <c r="AO55" s="1277"/>
      <c r="AP55" s="1277"/>
      <c r="AQ55" s="1277"/>
      <c r="AR55" s="1277"/>
      <c r="AS55" s="1277"/>
      <c r="AT55" s="1277"/>
      <c r="AU55" s="1277"/>
      <c r="AV55" s="1277"/>
      <c r="AW55" s="1277"/>
      <c r="AX55" s="1277"/>
      <c r="AY55" s="1277"/>
      <c r="AZ55" s="1277"/>
      <c r="BA55" s="1277"/>
      <c r="BB55" s="1277"/>
      <c r="BC55" s="1277"/>
      <c r="BD55" s="1277"/>
      <c r="BE55" s="1277"/>
      <c r="BF55" s="1277"/>
      <c r="BG55" s="1277"/>
      <c r="BH55" s="1277"/>
      <c r="BI55" s="1277"/>
      <c r="BJ55" s="1277"/>
      <c r="BK55" s="1277"/>
      <c r="BL55" s="1277"/>
      <c r="BM55" s="1277"/>
      <c r="BN55" s="1277"/>
      <c r="BO55" s="1277"/>
      <c r="BP55" s="1278"/>
      <c r="BQ55" s="902"/>
      <c r="BR55" s="902"/>
      <c r="BS55" s="902"/>
      <c r="BT55" s="902"/>
      <c r="BU55" s="902"/>
      <c r="BV55" s="902"/>
      <c r="BW55" s="902"/>
      <c r="BX55" s="902"/>
      <c r="BY55" s="1230"/>
      <c r="BZ55" s="1230"/>
      <c r="CA55" s="1230"/>
      <c r="CB55" s="1230"/>
      <c r="CC55" s="1230"/>
      <c r="CD55" s="1230"/>
      <c r="CE55" s="1230"/>
      <c r="CF55" s="1230"/>
      <c r="CG55" s="1230"/>
      <c r="CH55" s="1230"/>
      <c r="CI55" s="1230"/>
      <c r="CJ55" s="1230"/>
      <c r="CK55" s="1230"/>
      <c r="CL55" s="1230"/>
      <c r="CM55" s="1230"/>
      <c r="CN55" s="1230"/>
      <c r="CO55" s="1230"/>
      <c r="CP55" s="1230"/>
      <c r="CQ55" s="1230"/>
      <c r="CR55" s="1230"/>
      <c r="CS55" s="1230"/>
      <c r="CT55" s="1230"/>
      <c r="CU55" s="1230"/>
      <c r="CV55" s="1230"/>
      <c r="CW55" s="1230"/>
      <c r="CX55" s="1230"/>
      <c r="CY55" s="1230"/>
      <c r="CZ55" s="1231"/>
      <c r="DA55" s="1179"/>
      <c r="DB55" s="1180"/>
      <c r="DC55" s="1180"/>
      <c r="DD55" s="1180"/>
      <c r="DE55" s="1180"/>
      <c r="DF55" s="1180"/>
      <c r="DG55" s="1180"/>
      <c r="DH55" s="1180"/>
      <c r="DI55" s="1180"/>
      <c r="DJ55" s="1180"/>
      <c r="DK55" s="1182"/>
      <c r="DL55" s="1182"/>
      <c r="DM55" s="1182"/>
      <c r="DN55" s="1182"/>
      <c r="DO55" s="1182"/>
      <c r="DP55" s="1182"/>
      <c r="DQ55" s="1182"/>
      <c r="DR55" s="1182"/>
      <c r="DS55" s="1182"/>
      <c r="DT55" s="1182"/>
      <c r="DU55" s="1163"/>
      <c r="DV55" s="1163"/>
      <c r="DW55" s="1163"/>
      <c r="DX55" s="1163"/>
      <c r="DY55" s="1163"/>
      <c r="DZ55" s="1163"/>
      <c r="EA55" s="1163"/>
      <c r="EB55" s="1163"/>
      <c r="EC55" s="1163"/>
      <c r="ED55" s="1163"/>
      <c r="EE55" s="1163"/>
      <c r="EF55" s="1163"/>
      <c r="EG55" s="1163"/>
      <c r="EH55" s="1163"/>
      <c r="EI55" s="1163"/>
      <c r="EJ55" s="1163"/>
      <c r="EK55" s="1163"/>
      <c r="EL55" s="1163"/>
      <c r="EM55" s="1163"/>
      <c r="EN55" s="1163"/>
      <c r="EO55" s="1163"/>
      <c r="EP55" s="1163"/>
      <c r="EQ55" s="1163"/>
      <c r="ER55" s="1163"/>
      <c r="ES55" s="1163"/>
      <c r="ET55" s="1163"/>
      <c r="EU55" s="1163"/>
      <c r="EV55" s="1163"/>
      <c r="EW55" s="1163"/>
      <c r="EX55" s="1163"/>
      <c r="EY55" s="1163"/>
      <c r="EZ55" s="1163"/>
      <c r="FA55" s="1163"/>
      <c r="FB55" s="1163"/>
      <c r="FC55" s="1163"/>
      <c r="FD55" s="1163"/>
      <c r="FE55" s="155"/>
      <c r="FF55" s="1279"/>
      <c r="FG55" s="1279"/>
      <c r="FH55" s="1279"/>
      <c r="FI55" s="1279"/>
      <c r="FJ55" s="1279"/>
      <c r="FK55" s="1272"/>
      <c r="FL55" s="1272"/>
      <c r="FM55" s="1272"/>
      <c r="FN55" s="1272"/>
      <c r="FO55" s="1272"/>
      <c r="FP55" s="1272"/>
      <c r="FQ55" s="1272"/>
      <c r="FR55" s="1272"/>
      <c r="FS55" s="1272"/>
      <c r="FT55" s="1272"/>
      <c r="FU55" s="1272"/>
      <c r="FV55" s="173"/>
      <c r="FW55" s="174"/>
    </row>
    <row r="56" spans="1:179" ht="6" customHeight="1">
      <c r="A56" s="148" t="str">
        <f>C56</f>
        <v>35</v>
      </c>
      <c r="B56" s="144">
        <v>6</v>
      </c>
      <c r="C56" s="1202" t="s">
        <v>231</v>
      </c>
      <c r="D56" s="1203"/>
      <c r="E56" s="1203"/>
      <c r="F56" s="1204"/>
      <c r="G56" s="1336"/>
      <c r="H56" s="1336"/>
      <c r="I56" s="1336"/>
      <c r="J56" s="1336"/>
      <c r="K56" s="1280" t="s">
        <v>232</v>
      </c>
      <c r="L56" s="1281"/>
      <c r="M56" s="1281"/>
      <c r="N56" s="1281"/>
      <c r="O56" s="1281"/>
      <c r="P56" s="1281"/>
      <c r="Q56" s="1281"/>
      <c r="R56" s="1281"/>
      <c r="S56" s="1281"/>
      <c r="T56" s="1281"/>
      <c r="U56" s="1281"/>
      <c r="V56" s="1281"/>
      <c r="W56" s="1281"/>
      <c r="X56" s="1281"/>
      <c r="Y56" s="1281"/>
      <c r="Z56" s="1281"/>
      <c r="AA56" s="1281"/>
      <c r="AB56" s="1282"/>
      <c r="AC56" s="1220" t="s">
        <v>215</v>
      </c>
      <c r="AD56" s="1221"/>
      <c r="AE56" s="1221"/>
      <c r="AF56" s="1222"/>
      <c r="AG56" s="1226">
        <f>総括表!T41</f>
        <v>0</v>
      </c>
      <c r="AH56" s="1227"/>
      <c r="AI56" s="1227"/>
      <c r="AJ56" s="1227"/>
      <c r="AK56" s="1227"/>
      <c r="AL56" s="1227"/>
      <c r="AM56" s="1227"/>
      <c r="AN56" s="1227"/>
      <c r="AO56" s="1227"/>
      <c r="AP56" s="1227"/>
      <c r="AQ56" s="1227"/>
      <c r="AR56" s="1227"/>
      <c r="AS56" s="1227"/>
      <c r="AT56" s="1227"/>
      <c r="AU56" s="1227"/>
      <c r="AV56" s="1227"/>
      <c r="AW56" s="1227"/>
      <c r="AX56" s="1227"/>
      <c r="AY56" s="1227"/>
      <c r="AZ56" s="1227"/>
      <c r="BA56" s="1227"/>
      <c r="BB56" s="1227"/>
      <c r="BC56" s="1227"/>
      <c r="BD56" s="1227"/>
      <c r="BE56" s="1227"/>
      <c r="BF56" s="1227"/>
      <c r="BG56" s="1227"/>
      <c r="BH56" s="1227"/>
      <c r="BI56" s="1227"/>
      <c r="BJ56" s="1227"/>
      <c r="BK56" s="1227"/>
      <c r="BL56" s="1227"/>
      <c r="BM56" s="1227"/>
      <c r="BN56" s="1227"/>
      <c r="BO56" s="1227"/>
      <c r="BP56" s="1228"/>
      <c r="BQ56" s="902">
        <v>21</v>
      </c>
      <c r="BR56" s="902"/>
      <c r="BS56" s="902"/>
      <c r="BT56" s="902"/>
      <c r="BU56" s="902"/>
      <c r="BV56" s="902"/>
      <c r="BW56" s="902"/>
      <c r="BX56" s="902"/>
      <c r="BY56" s="1230">
        <f>ROUNDDOWN(AG56*(BQ56/100)/1000,0)</f>
        <v>0</v>
      </c>
      <c r="BZ56" s="1230"/>
      <c r="CA56" s="1230"/>
      <c r="CB56" s="1230"/>
      <c r="CC56" s="1230"/>
      <c r="CD56" s="1230"/>
      <c r="CE56" s="1230"/>
      <c r="CF56" s="1230"/>
      <c r="CG56" s="1230"/>
      <c r="CH56" s="1230"/>
      <c r="CI56" s="1230"/>
      <c r="CJ56" s="1230"/>
      <c r="CK56" s="1230"/>
      <c r="CL56" s="1230"/>
      <c r="CM56" s="1230"/>
      <c r="CN56" s="1230"/>
      <c r="CO56" s="1230"/>
      <c r="CP56" s="1230"/>
      <c r="CQ56" s="1230"/>
      <c r="CR56" s="1230"/>
      <c r="CS56" s="1230"/>
      <c r="CT56" s="1230"/>
      <c r="CU56" s="1230"/>
      <c r="CV56" s="1230"/>
      <c r="CW56" s="1230"/>
      <c r="CX56" s="1230"/>
      <c r="CY56" s="1230"/>
      <c r="CZ56" s="1231"/>
      <c r="DA56" s="1179">
        <v>13</v>
      </c>
      <c r="DB56" s="1180"/>
      <c r="DC56" s="1180"/>
      <c r="DD56" s="1180"/>
      <c r="DE56" s="1180"/>
      <c r="DF56" s="1180"/>
      <c r="DG56" s="1180"/>
      <c r="DH56" s="1180"/>
      <c r="DI56" s="1180"/>
      <c r="DJ56" s="1180"/>
      <c r="DK56" s="1182"/>
      <c r="DL56" s="1182"/>
      <c r="DM56" s="1182"/>
      <c r="DN56" s="1182"/>
      <c r="DO56" s="1182"/>
      <c r="DP56" s="1182"/>
      <c r="DQ56" s="1182"/>
      <c r="DR56" s="1182"/>
      <c r="DS56" s="1182"/>
      <c r="DT56" s="1182"/>
      <c r="DU56" s="1163">
        <f>ROUNDDOWN(IF(DK56="",BY56*DK56,BY56*DK56),0)</f>
        <v>0</v>
      </c>
      <c r="DV56" s="1163"/>
      <c r="DW56" s="1163"/>
      <c r="DX56" s="1163"/>
      <c r="DY56" s="1163"/>
      <c r="DZ56" s="1163"/>
      <c r="EA56" s="1163"/>
      <c r="EB56" s="1163"/>
      <c r="EC56" s="1163"/>
      <c r="ED56" s="1163"/>
      <c r="EE56" s="1163"/>
      <c r="EF56" s="1163"/>
      <c r="EG56" s="1163"/>
      <c r="EH56" s="1163"/>
      <c r="EI56" s="1163"/>
      <c r="EJ56" s="1163"/>
      <c r="EK56" s="1163"/>
      <c r="EL56" s="1163"/>
      <c r="EM56" s="1163"/>
      <c r="EN56" s="1163"/>
      <c r="EO56" s="1163"/>
      <c r="EP56" s="1163"/>
      <c r="EQ56" s="1163"/>
      <c r="ER56" s="1163"/>
      <c r="ES56" s="1163"/>
      <c r="ET56" s="1163"/>
      <c r="EU56" s="1163"/>
      <c r="EV56" s="1163"/>
      <c r="EW56" s="1163"/>
      <c r="EX56" s="1163"/>
      <c r="EY56" s="1163"/>
      <c r="EZ56" s="1163"/>
      <c r="FA56" s="1163"/>
      <c r="FB56" s="1163"/>
      <c r="FC56" s="1163"/>
      <c r="FD56" s="1163"/>
      <c r="FE56" s="155"/>
      <c r="FF56" s="1279"/>
      <c r="FG56" s="1279"/>
      <c r="FH56" s="1279"/>
      <c r="FI56" s="1279"/>
      <c r="FJ56" s="1279"/>
      <c r="FK56" s="1272"/>
      <c r="FL56" s="1272"/>
      <c r="FM56" s="1272"/>
      <c r="FN56" s="1272"/>
      <c r="FO56" s="1272"/>
      <c r="FP56" s="1272"/>
      <c r="FQ56" s="1272"/>
      <c r="FR56" s="1272"/>
      <c r="FS56" s="1272"/>
      <c r="FT56" s="1272"/>
      <c r="FU56" s="1272"/>
      <c r="FV56" s="173"/>
      <c r="FW56" s="174"/>
    </row>
    <row r="57" spans="1:179" ht="6" customHeight="1">
      <c r="A57" s="152"/>
      <c r="C57" s="1205"/>
      <c r="D57" s="1206"/>
      <c r="E57" s="1206"/>
      <c r="F57" s="1207"/>
      <c r="G57" s="1336"/>
      <c r="H57" s="1336"/>
      <c r="I57" s="1336"/>
      <c r="J57" s="1336"/>
      <c r="K57" s="1283"/>
      <c r="L57" s="895"/>
      <c r="M57" s="895"/>
      <c r="N57" s="895"/>
      <c r="O57" s="895"/>
      <c r="P57" s="895"/>
      <c r="Q57" s="895"/>
      <c r="R57" s="895"/>
      <c r="S57" s="895"/>
      <c r="T57" s="895"/>
      <c r="U57" s="895"/>
      <c r="V57" s="895"/>
      <c r="W57" s="895"/>
      <c r="X57" s="895"/>
      <c r="Y57" s="895"/>
      <c r="Z57" s="895"/>
      <c r="AA57" s="895"/>
      <c r="AB57" s="1284"/>
      <c r="AC57" s="1223"/>
      <c r="AD57" s="1224"/>
      <c r="AE57" s="1224"/>
      <c r="AF57" s="1225"/>
      <c r="AG57" s="1171"/>
      <c r="AH57" s="1172"/>
      <c r="AI57" s="1172"/>
      <c r="AJ57" s="1172"/>
      <c r="AK57" s="1172"/>
      <c r="AL57" s="1172"/>
      <c r="AM57" s="1172"/>
      <c r="AN57" s="1172"/>
      <c r="AO57" s="1172"/>
      <c r="AP57" s="1172"/>
      <c r="AQ57" s="1172"/>
      <c r="AR57" s="1172"/>
      <c r="AS57" s="1172"/>
      <c r="AT57" s="1172"/>
      <c r="AU57" s="1172"/>
      <c r="AV57" s="1172"/>
      <c r="AW57" s="1172"/>
      <c r="AX57" s="1172"/>
      <c r="AY57" s="1172"/>
      <c r="AZ57" s="1172"/>
      <c r="BA57" s="1172"/>
      <c r="BB57" s="1172"/>
      <c r="BC57" s="1172"/>
      <c r="BD57" s="1172"/>
      <c r="BE57" s="1172"/>
      <c r="BF57" s="1172"/>
      <c r="BG57" s="1172"/>
      <c r="BH57" s="1172"/>
      <c r="BI57" s="1172"/>
      <c r="BJ57" s="1172"/>
      <c r="BK57" s="1172"/>
      <c r="BL57" s="1172"/>
      <c r="BM57" s="1172"/>
      <c r="BN57" s="1172"/>
      <c r="BO57" s="1172"/>
      <c r="BP57" s="1173"/>
      <c r="BQ57" s="1229"/>
      <c r="BR57" s="1229"/>
      <c r="BS57" s="1229"/>
      <c r="BT57" s="1229"/>
      <c r="BU57" s="1229"/>
      <c r="BV57" s="1229"/>
      <c r="BW57" s="1229"/>
      <c r="BX57" s="1229"/>
      <c r="BY57" s="1232"/>
      <c r="BZ57" s="1232"/>
      <c r="CA57" s="1232"/>
      <c r="CB57" s="1232"/>
      <c r="CC57" s="1232"/>
      <c r="CD57" s="1232"/>
      <c r="CE57" s="1232"/>
      <c r="CF57" s="1232"/>
      <c r="CG57" s="1232"/>
      <c r="CH57" s="1232"/>
      <c r="CI57" s="1232"/>
      <c r="CJ57" s="1232"/>
      <c r="CK57" s="1232"/>
      <c r="CL57" s="1232"/>
      <c r="CM57" s="1232"/>
      <c r="CN57" s="1232"/>
      <c r="CO57" s="1232"/>
      <c r="CP57" s="1232"/>
      <c r="CQ57" s="1232"/>
      <c r="CR57" s="1232"/>
      <c r="CS57" s="1232"/>
      <c r="CT57" s="1232"/>
      <c r="CU57" s="1232"/>
      <c r="CV57" s="1232"/>
      <c r="CW57" s="1232"/>
      <c r="CX57" s="1232"/>
      <c r="CY57" s="1232"/>
      <c r="CZ57" s="1233"/>
      <c r="DA57" s="1234"/>
      <c r="DB57" s="1235"/>
      <c r="DC57" s="1235"/>
      <c r="DD57" s="1235"/>
      <c r="DE57" s="1235"/>
      <c r="DF57" s="1235"/>
      <c r="DG57" s="1235"/>
      <c r="DH57" s="1235"/>
      <c r="DI57" s="1235"/>
      <c r="DJ57" s="1235"/>
      <c r="DK57" s="1236"/>
      <c r="DL57" s="1236"/>
      <c r="DM57" s="1236"/>
      <c r="DN57" s="1236"/>
      <c r="DO57" s="1236"/>
      <c r="DP57" s="1236"/>
      <c r="DQ57" s="1236"/>
      <c r="DR57" s="1236"/>
      <c r="DS57" s="1236"/>
      <c r="DT57" s="1236"/>
      <c r="DU57" s="1121"/>
      <c r="DV57" s="1121"/>
      <c r="DW57" s="1121"/>
      <c r="DX57" s="1121"/>
      <c r="DY57" s="1121"/>
      <c r="DZ57" s="1121"/>
      <c r="EA57" s="1121"/>
      <c r="EB57" s="1121"/>
      <c r="EC57" s="1121"/>
      <c r="ED57" s="1121"/>
      <c r="EE57" s="1121"/>
      <c r="EF57" s="1121"/>
      <c r="EG57" s="1121"/>
      <c r="EH57" s="1121"/>
      <c r="EI57" s="1121"/>
      <c r="EJ57" s="1121"/>
      <c r="EK57" s="1121"/>
      <c r="EL57" s="1121"/>
      <c r="EM57" s="1121"/>
      <c r="EN57" s="1121"/>
      <c r="EO57" s="1121"/>
      <c r="EP57" s="1121"/>
      <c r="EQ57" s="1121"/>
      <c r="ER57" s="1121"/>
      <c r="ES57" s="1121"/>
      <c r="ET57" s="1121"/>
      <c r="EU57" s="1121"/>
      <c r="EV57" s="1121"/>
      <c r="EW57" s="1121"/>
      <c r="EX57" s="1121"/>
      <c r="EY57" s="1121"/>
      <c r="EZ57" s="1121"/>
      <c r="FA57" s="1121"/>
      <c r="FB57" s="1121"/>
      <c r="FC57" s="1121"/>
      <c r="FD57" s="1121"/>
      <c r="FE57" s="155"/>
      <c r="FF57" s="1268" t="str">
        <f>IF(FI17=4,"④","4")&amp;".委託解除拠出金納付済"</f>
        <v>4.委託解除拠出金納付済</v>
      </c>
      <c r="FG57" s="1268"/>
      <c r="FH57" s="1268"/>
      <c r="FI57" s="1268"/>
      <c r="FJ57" s="1268"/>
      <c r="FK57" s="1268"/>
      <c r="FL57" s="1268"/>
      <c r="FM57" s="1268"/>
      <c r="FN57" s="1268"/>
      <c r="FO57" s="1268"/>
      <c r="FP57" s="1268"/>
      <c r="FQ57" s="1268"/>
      <c r="FR57" s="1268"/>
      <c r="FS57" s="1268"/>
      <c r="FT57" s="1268"/>
      <c r="FU57" s="1268"/>
      <c r="FV57" s="154"/>
    </row>
    <row r="58" spans="1:179" ht="6" customHeight="1">
      <c r="A58" s="152"/>
      <c r="C58" s="1205"/>
      <c r="D58" s="1206"/>
      <c r="E58" s="1206"/>
      <c r="F58" s="1207"/>
      <c r="G58" s="1336"/>
      <c r="H58" s="1336"/>
      <c r="I58" s="1336"/>
      <c r="J58" s="1336"/>
      <c r="K58" s="1283"/>
      <c r="L58" s="895"/>
      <c r="M58" s="895"/>
      <c r="N58" s="895"/>
      <c r="O58" s="895"/>
      <c r="P58" s="895"/>
      <c r="Q58" s="895"/>
      <c r="R58" s="895"/>
      <c r="S58" s="895"/>
      <c r="T58" s="895"/>
      <c r="U58" s="895"/>
      <c r="V58" s="895"/>
      <c r="W58" s="895"/>
      <c r="X58" s="895"/>
      <c r="Y58" s="895"/>
      <c r="Z58" s="895"/>
      <c r="AA58" s="895"/>
      <c r="AB58" s="1284"/>
      <c r="AC58" s="1186" t="s">
        <v>25</v>
      </c>
      <c r="AD58" s="1187"/>
      <c r="AE58" s="1187"/>
      <c r="AF58" s="1188"/>
      <c r="AG58" s="1189">
        <f>総括表!T43</f>
        <v>0</v>
      </c>
      <c r="AH58" s="1190"/>
      <c r="AI58" s="1190"/>
      <c r="AJ58" s="1190"/>
      <c r="AK58" s="1190"/>
      <c r="AL58" s="1190"/>
      <c r="AM58" s="1190"/>
      <c r="AN58" s="1190"/>
      <c r="AO58" s="1190"/>
      <c r="AP58" s="1190"/>
      <c r="AQ58" s="1190"/>
      <c r="AR58" s="1190"/>
      <c r="AS58" s="1190"/>
      <c r="AT58" s="1190"/>
      <c r="AU58" s="1190"/>
      <c r="AV58" s="1190"/>
      <c r="AW58" s="1190"/>
      <c r="AX58" s="1190"/>
      <c r="AY58" s="1190"/>
      <c r="AZ58" s="1190"/>
      <c r="BA58" s="1190"/>
      <c r="BB58" s="1190"/>
      <c r="BC58" s="1190"/>
      <c r="BD58" s="1190"/>
      <c r="BE58" s="1190"/>
      <c r="BF58" s="1190"/>
      <c r="BG58" s="1190"/>
      <c r="BH58" s="1190"/>
      <c r="BI58" s="1190"/>
      <c r="BJ58" s="1190"/>
      <c r="BK58" s="1190"/>
      <c r="BL58" s="1190"/>
      <c r="BM58" s="1190"/>
      <c r="BN58" s="1190"/>
      <c r="BO58" s="1190"/>
      <c r="BP58" s="1191"/>
      <c r="BQ58" s="1192">
        <v>23</v>
      </c>
      <c r="BR58" s="1192"/>
      <c r="BS58" s="1192"/>
      <c r="BT58" s="1192"/>
      <c r="BU58" s="1192"/>
      <c r="BV58" s="1192"/>
      <c r="BW58" s="1192"/>
      <c r="BX58" s="1192"/>
      <c r="BY58" s="1193">
        <f>ROUNDDOWN(AG58*(BQ58/100)/1000,0)</f>
        <v>0</v>
      </c>
      <c r="BZ58" s="1193"/>
      <c r="CA58" s="1193"/>
      <c r="CB58" s="1193"/>
      <c r="CC58" s="1193"/>
      <c r="CD58" s="1193"/>
      <c r="CE58" s="1193"/>
      <c r="CF58" s="1193"/>
      <c r="CG58" s="1193"/>
      <c r="CH58" s="1193"/>
      <c r="CI58" s="1193"/>
      <c r="CJ58" s="1193"/>
      <c r="CK58" s="1193"/>
      <c r="CL58" s="1193"/>
      <c r="CM58" s="1193"/>
      <c r="CN58" s="1193"/>
      <c r="CO58" s="1193"/>
      <c r="CP58" s="1193"/>
      <c r="CQ58" s="1193"/>
      <c r="CR58" s="1193"/>
      <c r="CS58" s="1193"/>
      <c r="CT58" s="1193"/>
      <c r="CU58" s="1193"/>
      <c r="CV58" s="1193"/>
      <c r="CW58" s="1193"/>
      <c r="CX58" s="1193"/>
      <c r="CY58" s="1193"/>
      <c r="CZ58" s="1194"/>
      <c r="DA58" s="1195">
        <v>11</v>
      </c>
      <c r="DB58" s="1196"/>
      <c r="DC58" s="1196"/>
      <c r="DD58" s="1196"/>
      <c r="DE58" s="1196"/>
      <c r="DF58" s="1196"/>
      <c r="DG58" s="1196"/>
      <c r="DH58" s="1196"/>
      <c r="DI58" s="1196"/>
      <c r="DJ58" s="1196"/>
      <c r="DK58" s="1197"/>
      <c r="DL58" s="1197"/>
      <c r="DM58" s="1197"/>
      <c r="DN58" s="1197"/>
      <c r="DO58" s="1197"/>
      <c r="DP58" s="1197"/>
      <c r="DQ58" s="1197"/>
      <c r="DR58" s="1197"/>
      <c r="DS58" s="1197"/>
      <c r="DT58" s="1197"/>
      <c r="DU58" s="1160">
        <f>ROUNDDOWN(IF(DK58="",BY58*DK58,BY58*DK58),0)</f>
        <v>0</v>
      </c>
      <c r="DV58" s="1160"/>
      <c r="DW58" s="1160"/>
      <c r="DX58" s="1160"/>
      <c r="DY58" s="1160"/>
      <c r="DZ58" s="1160"/>
      <c r="EA58" s="1160"/>
      <c r="EB58" s="1160"/>
      <c r="EC58" s="1160"/>
      <c r="ED58" s="1160"/>
      <c r="EE58" s="1160"/>
      <c r="EF58" s="1160"/>
      <c r="EG58" s="1160"/>
      <c r="EH58" s="1160"/>
      <c r="EI58" s="1160"/>
      <c r="EJ58" s="1160"/>
      <c r="EK58" s="1160"/>
      <c r="EL58" s="1160"/>
      <c r="EM58" s="1160"/>
      <c r="EN58" s="1160"/>
      <c r="EO58" s="1160"/>
      <c r="EP58" s="1160"/>
      <c r="EQ58" s="1160"/>
      <c r="ER58" s="1160"/>
      <c r="ES58" s="1160"/>
      <c r="ET58" s="1160"/>
      <c r="EU58" s="1160"/>
      <c r="EV58" s="1160"/>
      <c r="EW58" s="1160"/>
      <c r="EX58" s="1160"/>
      <c r="EY58" s="1160"/>
      <c r="EZ58" s="1160"/>
      <c r="FA58" s="1160"/>
      <c r="FB58" s="1160"/>
      <c r="FC58" s="1160"/>
      <c r="FD58" s="1271"/>
      <c r="FE58" s="155"/>
      <c r="FF58" s="1269"/>
      <c r="FG58" s="1269"/>
      <c r="FH58" s="1269"/>
      <c r="FI58" s="1269"/>
      <c r="FJ58" s="1269"/>
      <c r="FK58" s="1269"/>
      <c r="FL58" s="1269"/>
      <c r="FM58" s="1269"/>
      <c r="FN58" s="1269"/>
      <c r="FO58" s="1269"/>
      <c r="FP58" s="1269"/>
      <c r="FQ58" s="1269"/>
      <c r="FR58" s="1269"/>
      <c r="FS58" s="1269"/>
      <c r="FT58" s="1269"/>
      <c r="FU58" s="1269"/>
      <c r="FV58" s="154"/>
    </row>
    <row r="59" spans="1:179" ht="6" customHeight="1">
      <c r="A59" s="152"/>
      <c r="C59" s="1205"/>
      <c r="D59" s="1206"/>
      <c r="E59" s="1206"/>
      <c r="F59" s="1207"/>
      <c r="G59" s="1336"/>
      <c r="H59" s="1336"/>
      <c r="I59" s="1336"/>
      <c r="J59" s="1336"/>
      <c r="K59" s="1283"/>
      <c r="L59" s="895"/>
      <c r="M59" s="895"/>
      <c r="N59" s="895"/>
      <c r="O59" s="895"/>
      <c r="P59" s="895"/>
      <c r="Q59" s="895"/>
      <c r="R59" s="895"/>
      <c r="S59" s="895"/>
      <c r="T59" s="895"/>
      <c r="U59" s="895"/>
      <c r="V59" s="895"/>
      <c r="W59" s="895"/>
      <c r="X59" s="895"/>
      <c r="Y59" s="895"/>
      <c r="Z59" s="895"/>
      <c r="AA59" s="895"/>
      <c r="AB59" s="1284"/>
      <c r="AC59" s="1186"/>
      <c r="AD59" s="1187"/>
      <c r="AE59" s="1187"/>
      <c r="AF59" s="1188"/>
      <c r="AG59" s="1189"/>
      <c r="AH59" s="1190"/>
      <c r="AI59" s="1190"/>
      <c r="AJ59" s="1190"/>
      <c r="AK59" s="1190"/>
      <c r="AL59" s="1190"/>
      <c r="AM59" s="1190"/>
      <c r="AN59" s="1190"/>
      <c r="AO59" s="1190"/>
      <c r="AP59" s="1190"/>
      <c r="AQ59" s="1190"/>
      <c r="AR59" s="1190"/>
      <c r="AS59" s="1190"/>
      <c r="AT59" s="1190"/>
      <c r="AU59" s="1190"/>
      <c r="AV59" s="1190"/>
      <c r="AW59" s="1190"/>
      <c r="AX59" s="1190"/>
      <c r="AY59" s="1190"/>
      <c r="AZ59" s="1190"/>
      <c r="BA59" s="1190"/>
      <c r="BB59" s="1190"/>
      <c r="BC59" s="1190"/>
      <c r="BD59" s="1190"/>
      <c r="BE59" s="1190"/>
      <c r="BF59" s="1190"/>
      <c r="BG59" s="1190"/>
      <c r="BH59" s="1190"/>
      <c r="BI59" s="1190"/>
      <c r="BJ59" s="1190"/>
      <c r="BK59" s="1190"/>
      <c r="BL59" s="1190"/>
      <c r="BM59" s="1190"/>
      <c r="BN59" s="1190"/>
      <c r="BO59" s="1190"/>
      <c r="BP59" s="1191"/>
      <c r="BQ59" s="1192"/>
      <c r="BR59" s="1192"/>
      <c r="BS59" s="1192"/>
      <c r="BT59" s="1192"/>
      <c r="BU59" s="1192"/>
      <c r="BV59" s="1192"/>
      <c r="BW59" s="1192"/>
      <c r="BX59" s="1192"/>
      <c r="BY59" s="1193"/>
      <c r="BZ59" s="1193"/>
      <c r="CA59" s="1193"/>
      <c r="CB59" s="1193"/>
      <c r="CC59" s="1193"/>
      <c r="CD59" s="1193"/>
      <c r="CE59" s="1193"/>
      <c r="CF59" s="1193"/>
      <c r="CG59" s="1193"/>
      <c r="CH59" s="1193"/>
      <c r="CI59" s="1193"/>
      <c r="CJ59" s="1193"/>
      <c r="CK59" s="1193"/>
      <c r="CL59" s="1193"/>
      <c r="CM59" s="1193"/>
      <c r="CN59" s="1193"/>
      <c r="CO59" s="1193"/>
      <c r="CP59" s="1193"/>
      <c r="CQ59" s="1193"/>
      <c r="CR59" s="1193"/>
      <c r="CS59" s="1193"/>
      <c r="CT59" s="1193"/>
      <c r="CU59" s="1193"/>
      <c r="CV59" s="1193"/>
      <c r="CW59" s="1193"/>
      <c r="CX59" s="1193"/>
      <c r="CY59" s="1193"/>
      <c r="CZ59" s="1194"/>
      <c r="DA59" s="1195"/>
      <c r="DB59" s="1196"/>
      <c r="DC59" s="1196"/>
      <c r="DD59" s="1196"/>
      <c r="DE59" s="1196"/>
      <c r="DF59" s="1196"/>
      <c r="DG59" s="1196"/>
      <c r="DH59" s="1196"/>
      <c r="DI59" s="1196"/>
      <c r="DJ59" s="1196"/>
      <c r="DK59" s="1197"/>
      <c r="DL59" s="1197"/>
      <c r="DM59" s="1197"/>
      <c r="DN59" s="1197"/>
      <c r="DO59" s="1197"/>
      <c r="DP59" s="1197"/>
      <c r="DQ59" s="1197"/>
      <c r="DR59" s="1197"/>
      <c r="DS59" s="1197"/>
      <c r="DT59" s="1197"/>
      <c r="DU59" s="1160"/>
      <c r="DV59" s="1160"/>
      <c r="DW59" s="1160"/>
      <c r="DX59" s="1160"/>
      <c r="DY59" s="1160"/>
      <c r="DZ59" s="1160"/>
      <c r="EA59" s="1160"/>
      <c r="EB59" s="1160"/>
      <c r="EC59" s="1160"/>
      <c r="ED59" s="1160"/>
      <c r="EE59" s="1160"/>
      <c r="EF59" s="1160"/>
      <c r="EG59" s="1160"/>
      <c r="EH59" s="1160"/>
      <c r="EI59" s="1160"/>
      <c r="EJ59" s="1160"/>
      <c r="EK59" s="1160"/>
      <c r="EL59" s="1160"/>
      <c r="EM59" s="1160"/>
      <c r="EN59" s="1160"/>
      <c r="EO59" s="1160"/>
      <c r="EP59" s="1160"/>
      <c r="EQ59" s="1160"/>
      <c r="ER59" s="1160"/>
      <c r="ES59" s="1160"/>
      <c r="ET59" s="1160"/>
      <c r="EU59" s="1160"/>
      <c r="EV59" s="1160"/>
      <c r="EW59" s="1160"/>
      <c r="EX59" s="1160"/>
      <c r="EY59" s="1160"/>
      <c r="EZ59" s="1160"/>
      <c r="FA59" s="1160"/>
      <c r="FB59" s="1160"/>
      <c r="FC59" s="1160"/>
      <c r="FD59" s="1271"/>
      <c r="FE59" s="159"/>
      <c r="FF59" s="1270"/>
      <c r="FG59" s="1270"/>
      <c r="FH59" s="1270"/>
      <c r="FI59" s="1270"/>
      <c r="FJ59" s="1270"/>
      <c r="FK59" s="1270"/>
      <c r="FL59" s="1270"/>
      <c r="FM59" s="1270"/>
      <c r="FN59" s="1270"/>
      <c r="FO59" s="1270"/>
      <c r="FP59" s="1270"/>
      <c r="FQ59" s="1270"/>
      <c r="FR59" s="1270"/>
      <c r="FS59" s="1270"/>
      <c r="FT59" s="1270"/>
      <c r="FU59" s="1270"/>
      <c r="FV59" s="161"/>
    </row>
    <row r="60" spans="1:179" ht="6" customHeight="1">
      <c r="A60" s="152"/>
      <c r="C60" s="1205"/>
      <c r="D60" s="1206"/>
      <c r="E60" s="1206"/>
      <c r="F60" s="1207"/>
      <c r="G60" s="1336"/>
      <c r="H60" s="1336"/>
      <c r="I60" s="1336"/>
      <c r="J60" s="1336"/>
      <c r="K60" s="1283"/>
      <c r="L60" s="895"/>
      <c r="M60" s="895"/>
      <c r="N60" s="895"/>
      <c r="O60" s="895"/>
      <c r="P60" s="895"/>
      <c r="Q60" s="895"/>
      <c r="R60" s="895"/>
      <c r="S60" s="895"/>
      <c r="T60" s="895"/>
      <c r="U60" s="895"/>
      <c r="V60" s="895"/>
      <c r="W60" s="895"/>
      <c r="X60" s="895"/>
      <c r="Y60" s="895"/>
      <c r="Z60" s="895"/>
      <c r="AA60" s="895"/>
      <c r="AB60" s="1284"/>
      <c r="AC60" s="1186" t="s">
        <v>217</v>
      </c>
      <c r="AD60" s="1187"/>
      <c r="AE60" s="1187"/>
      <c r="AF60" s="1188"/>
      <c r="AG60" s="1255"/>
      <c r="AH60" s="1256"/>
      <c r="AI60" s="1256"/>
      <c r="AJ60" s="1256"/>
      <c r="AK60" s="1256"/>
      <c r="AL60" s="1256"/>
      <c r="AM60" s="1256"/>
      <c r="AN60" s="1256"/>
      <c r="AO60" s="1256"/>
      <c r="AP60" s="1256"/>
      <c r="AQ60" s="1256"/>
      <c r="AR60" s="1256"/>
      <c r="AS60" s="1256"/>
      <c r="AT60" s="1256"/>
      <c r="AU60" s="1256"/>
      <c r="AV60" s="1256"/>
      <c r="AW60" s="1256"/>
      <c r="AX60" s="1256"/>
      <c r="AY60" s="1256"/>
      <c r="AZ60" s="1256"/>
      <c r="BA60" s="1256"/>
      <c r="BB60" s="1256"/>
      <c r="BC60" s="1256"/>
      <c r="BD60" s="1256"/>
      <c r="BE60" s="1256"/>
      <c r="BF60" s="1256"/>
      <c r="BG60" s="1256"/>
      <c r="BH60" s="1256"/>
      <c r="BI60" s="1256"/>
      <c r="BJ60" s="1256"/>
      <c r="BK60" s="1256"/>
      <c r="BL60" s="1256"/>
      <c r="BM60" s="1256"/>
      <c r="BN60" s="1256"/>
      <c r="BO60" s="1256"/>
      <c r="BP60" s="1257"/>
      <c r="BQ60" s="1192">
        <v>23</v>
      </c>
      <c r="BR60" s="1192"/>
      <c r="BS60" s="1192"/>
      <c r="BT60" s="1192"/>
      <c r="BU60" s="1192"/>
      <c r="BV60" s="1192"/>
      <c r="BW60" s="1192"/>
      <c r="BX60" s="1192"/>
      <c r="BY60" s="1258">
        <f>ROUNDDOWN(AG60*(BQ60/100)/1000,0)</f>
        <v>0</v>
      </c>
      <c r="BZ60" s="1259"/>
      <c r="CA60" s="1259"/>
      <c r="CB60" s="1259"/>
      <c r="CC60" s="1259"/>
      <c r="CD60" s="1259"/>
      <c r="CE60" s="1259"/>
      <c r="CF60" s="1259"/>
      <c r="CG60" s="1259"/>
      <c r="CH60" s="1259"/>
      <c r="CI60" s="1259"/>
      <c r="CJ60" s="1259"/>
      <c r="CK60" s="1259"/>
      <c r="CL60" s="1259"/>
      <c r="CM60" s="1259"/>
      <c r="CN60" s="1259"/>
      <c r="CO60" s="1259"/>
      <c r="CP60" s="1259"/>
      <c r="CQ60" s="1259"/>
      <c r="CR60" s="1259"/>
      <c r="CS60" s="1259"/>
      <c r="CT60" s="1259"/>
      <c r="CU60" s="1259"/>
      <c r="CV60" s="1259"/>
      <c r="CW60" s="1259"/>
      <c r="CX60" s="1259"/>
      <c r="CY60" s="1259"/>
      <c r="CZ60" s="1260"/>
      <c r="DA60" s="1198">
        <v>9.5</v>
      </c>
      <c r="DB60" s="1199"/>
      <c r="DC60" s="1199"/>
      <c r="DD60" s="1199"/>
      <c r="DE60" s="1199"/>
      <c r="DF60" s="1199"/>
      <c r="DG60" s="1199"/>
      <c r="DH60" s="1199"/>
      <c r="DI60" s="1199"/>
      <c r="DJ60" s="1199"/>
      <c r="DK60" s="1197"/>
      <c r="DL60" s="1197"/>
      <c r="DM60" s="1197"/>
      <c r="DN60" s="1197"/>
      <c r="DO60" s="1197"/>
      <c r="DP60" s="1197"/>
      <c r="DQ60" s="1197"/>
      <c r="DR60" s="1197"/>
      <c r="DS60" s="1197"/>
      <c r="DT60" s="1197"/>
      <c r="DU60" s="1261">
        <f>ROUNDDOWN(IF(DK60="",BY60*DK60,BY60*DK60),0)</f>
        <v>0</v>
      </c>
      <c r="DV60" s="1262"/>
      <c r="DW60" s="1262"/>
      <c r="DX60" s="1262"/>
      <c r="DY60" s="1262"/>
      <c r="DZ60" s="1262"/>
      <c r="EA60" s="1262"/>
      <c r="EB60" s="1262"/>
      <c r="EC60" s="1262"/>
      <c r="ED60" s="1262"/>
      <c r="EE60" s="1262"/>
      <c r="EF60" s="1262"/>
      <c r="EG60" s="1262"/>
      <c r="EH60" s="1262"/>
      <c r="EI60" s="1262"/>
      <c r="EJ60" s="1262"/>
      <c r="EK60" s="1262"/>
      <c r="EL60" s="1262"/>
      <c r="EM60" s="1262"/>
      <c r="EN60" s="1262"/>
      <c r="EO60" s="1262"/>
      <c r="EP60" s="1262"/>
      <c r="EQ60" s="1262"/>
      <c r="ER60" s="1262"/>
      <c r="ES60" s="1262"/>
      <c r="ET60" s="1262"/>
      <c r="EU60" s="1262"/>
      <c r="EV60" s="1262"/>
      <c r="EW60" s="1262"/>
      <c r="EX60" s="1262"/>
      <c r="EY60" s="1262"/>
      <c r="EZ60" s="1262"/>
      <c r="FA60" s="1262"/>
      <c r="FB60" s="1262"/>
      <c r="FC60" s="1262"/>
      <c r="FD60" s="1287"/>
      <c r="FE60" s="1264" t="s">
        <v>233</v>
      </c>
      <c r="FF60" s="1097"/>
      <c r="FG60" s="1097"/>
      <c r="FH60" s="1097"/>
      <c r="FI60" s="1097"/>
      <c r="FJ60" s="1097"/>
      <c r="FK60" s="1097"/>
      <c r="FL60" s="1097"/>
      <c r="FM60" s="1097"/>
      <c r="FN60" s="1097"/>
      <c r="FO60" s="1097"/>
      <c r="FP60" s="1097"/>
      <c r="FQ60" s="1097"/>
      <c r="FR60" s="1097"/>
      <c r="FS60" s="150"/>
      <c r="FT60" s="150"/>
      <c r="FU60" s="150"/>
      <c r="FV60" s="151"/>
    </row>
    <row r="61" spans="1:179" ht="6" customHeight="1">
      <c r="A61" s="152"/>
      <c r="C61" s="1205"/>
      <c r="D61" s="1206"/>
      <c r="E61" s="1206"/>
      <c r="F61" s="1207"/>
      <c r="G61" s="1336"/>
      <c r="H61" s="1336"/>
      <c r="I61" s="1336"/>
      <c r="J61" s="1336"/>
      <c r="K61" s="1283"/>
      <c r="L61" s="895"/>
      <c r="M61" s="895"/>
      <c r="N61" s="895"/>
      <c r="O61" s="895"/>
      <c r="P61" s="895"/>
      <c r="Q61" s="895"/>
      <c r="R61" s="895"/>
      <c r="S61" s="895"/>
      <c r="T61" s="895"/>
      <c r="U61" s="895"/>
      <c r="V61" s="895"/>
      <c r="W61" s="895"/>
      <c r="X61" s="895"/>
      <c r="Y61" s="895"/>
      <c r="Z61" s="895"/>
      <c r="AA61" s="895"/>
      <c r="AB61" s="1284"/>
      <c r="AC61" s="1186"/>
      <c r="AD61" s="1187"/>
      <c r="AE61" s="1187"/>
      <c r="AF61" s="1188"/>
      <c r="AG61" s="1255"/>
      <c r="AH61" s="1256"/>
      <c r="AI61" s="1256"/>
      <c r="AJ61" s="1256"/>
      <c r="AK61" s="1256"/>
      <c r="AL61" s="1256"/>
      <c r="AM61" s="1256"/>
      <c r="AN61" s="1256"/>
      <c r="AO61" s="1256"/>
      <c r="AP61" s="1256"/>
      <c r="AQ61" s="1256"/>
      <c r="AR61" s="1256"/>
      <c r="AS61" s="1256"/>
      <c r="AT61" s="1256"/>
      <c r="AU61" s="1256"/>
      <c r="AV61" s="1256"/>
      <c r="AW61" s="1256"/>
      <c r="AX61" s="1256"/>
      <c r="AY61" s="1256"/>
      <c r="AZ61" s="1256"/>
      <c r="BA61" s="1256"/>
      <c r="BB61" s="1256"/>
      <c r="BC61" s="1256"/>
      <c r="BD61" s="1256"/>
      <c r="BE61" s="1256"/>
      <c r="BF61" s="1256"/>
      <c r="BG61" s="1256"/>
      <c r="BH61" s="1256"/>
      <c r="BI61" s="1256"/>
      <c r="BJ61" s="1256"/>
      <c r="BK61" s="1256"/>
      <c r="BL61" s="1256"/>
      <c r="BM61" s="1256"/>
      <c r="BN61" s="1256"/>
      <c r="BO61" s="1256"/>
      <c r="BP61" s="1257"/>
      <c r="BQ61" s="1192"/>
      <c r="BR61" s="1192"/>
      <c r="BS61" s="1192"/>
      <c r="BT61" s="1192"/>
      <c r="BU61" s="1192"/>
      <c r="BV61" s="1192"/>
      <c r="BW61" s="1192"/>
      <c r="BX61" s="1192"/>
      <c r="BY61" s="1258"/>
      <c r="BZ61" s="1259"/>
      <c r="CA61" s="1259"/>
      <c r="CB61" s="1259"/>
      <c r="CC61" s="1259"/>
      <c r="CD61" s="1259"/>
      <c r="CE61" s="1259"/>
      <c r="CF61" s="1259"/>
      <c r="CG61" s="1259"/>
      <c r="CH61" s="1259"/>
      <c r="CI61" s="1259"/>
      <c r="CJ61" s="1259"/>
      <c r="CK61" s="1259"/>
      <c r="CL61" s="1259"/>
      <c r="CM61" s="1259"/>
      <c r="CN61" s="1259"/>
      <c r="CO61" s="1259"/>
      <c r="CP61" s="1259"/>
      <c r="CQ61" s="1259"/>
      <c r="CR61" s="1259"/>
      <c r="CS61" s="1259"/>
      <c r="CT61" s="1259"/>
      <c r="CU61" s="1259"/>
      <c r="CV61" s="1259"/>
      <c r="CW61" s="1259"/>
      <c r="CX61" s="1259"/>
      <c r="CY61" s="1259"/>
      <c r="CZ61" s="1260"/>
      <c r="DA61" s="1198"/>
      <c r="DB61" s="1199"/>
      <c r="DC61" s="1199"/>
      <c r="DD61" s="1199"/>
      <c r="DE61" s="1199"/>
      <c r="DF61" s="1199"/>
      <c r="DG61" s="1199"/>
      <c r="DH61" s="1199"/>
      <c r="DI61" s="1199"/>
      <c r="DJ61" s="1199"/>
      <c r="DK61" s="1197"/>
      <c r="DL61" s="1197"/>
      <c r="DM61" s="1197"/>
      <c r="DN61" s="1197"/>
      <c r="DO61" s="1197"/>
      <c r="DP61" s="1197"/>
      <c r="DQ61" s="1197"/>
      <c r="DR61" s="1197"/>
      <c r="DS61" s="1197"/>
      <c r="DT61" s="1197"/>
      <c r="DU61" s="1261"/>
      <c r="DV61" s="1262"/>
      <c r="DW61" s="1262"/>
      <c r="DX61" s="1262"/>
      <c r="DY61" s="1262"/>
      <c r="DZ61" s="1262"/>
      <c r="EA61" s="1262"/>
      <c r="EB61" s="1262"/>
      <c r="EC61" s="1262"/>
      <c r="ED61" s="1262"/>
      <c r="EE61" s="1262"/>
      <c r="EF61" s="1262"/>
      <c r="EG61" s="1262"/>
      <c r="EH61" s="1262"/>
      <c r="EI61" s="1262"/>
      <c r="EJ61" s="1262"/>
      <c r="EK61" s="1262"/>
      <c r="EL61" s="1262"/>
      <c r="EM61" s="1262"/>
      <c r="EN61" s="1262"/>
      <c r="EO61" s="1262"/>
      <c r="EP61" s="1262"/>
      <c r="EQ61" s="1262"/>
      <c r="ER61" s="1262"/>
      <c r="ES61" s="1262"/>
      <c r="ET61" s="1262"/>
      <c r="EU61" s="1262"/>
      <c r="EV61" s="1262"/>
      <c r="EW61" s="1262"/>
      <c r="EX61" s="1262"/>
      <c r="EY61" s="1262"/>
      <c r="EZ61" s="1262"/>
      <c r="FA61" s="1262"/>
      <c r="FB61" s="1262"/>
      <c r="FC61" s="1262"/>
      <c r="FD61" s="1287"/>
      <c r="FE61" s="1265"/>
      <c r="FF61" s="883"/>
      <c r="FG61" s="883"/>
      <c r="FH61" s="883"/>
      <c r="FI61" s="883"/>
      <c r="FJ61" s="883"/>
      <c r="FK61" s="883"/>
      <c r="FL61" s="883"/>
      <c r="FM61" s="883"/>
      <c r="FN61" s="883"/>
      <c r="FO61" s="883"/>
      <c r="FP61" s="883"/>
      <c r="FQ61" s="883"/>
      <c r="FR61" s="883"/>
      <c r="FV61" s="154"/>
    </row>
    <row r="62" spans="1:179" ht="6" customHeight="1">
      <c r="A62" s="152"/>
      <c r="C62" s="1205"/>
      <c r="D62" s="1206"/>
      <c r="E62" s="1206"/>
      <c r="F62" s="1207"/>
      <c r="G62" s="1336"/>
      <c r="H62" s="1336"/>
      <c r="I62" s="1336"/>
      <c r="J62" s="1336"/>
      <c r="K62" s="1283"/>
      <c r="L62" s="895"/>
      <c r="M62" s="895"/>
      <c r="N62" s="895"/>
      <c r="O62" s="895"/>
      <c r="P62" s="895"/>
      <c r="Q62" s="895"/>
      <c r="R62" s="895"/>
      <c r="S62" s="895"/>
      <c r="T62" s="895"/>
      <c r="U62" s="895"/>
      <c r="V62" s="895"/>
      <c r="W62" s="895"/>
      <c r="X62" s="895"/>
      <c r="Y62" s="895"/>
      <c r="Z62" s="895"/>
      <c r="AA62" s="895"/>
      <c r="AB62" s="1284"/>
      <c r="AC62" s="1237" t="s">
        <v>219</v>
      </c>
      <c r="AD62" s="1238"/>
      <c r="AE62" s="1238"/>
      <c r="AF62" s="1239"/>
      <c r="AG62" s="1171">
        <f>総括表!T45</f>
        <v>0</v>
      </c>
      <c r="AH62" s="1172"/>
      <c r="AI62" s="1172"/>
      <c r="AJ62" s="1172"/>
      <c r="AK62" s="1172"/>
      <c r="AL62" s="1172"/>
      <c r="AM62" s="1172"/>
      <c r="AN62" s="1172"/>
      <c r="AO62" s="1172"/>
      <c r="AP62" s="1172"/>
      <c r="AQ62" s="1172"/>
      <c r="AR62" s="1172"/>
      <c r="AS62" s="1172"/>
      <c r="AT62" s="1172"/>
      <c r="AU62" s="1172"/>
      <c r="AV62" s="1172"/>
      <c r="AW62" s="1172"/>
      <c r="AX62" s="1172"/>
      <c r="AY62" s="1172"/>
      <c r="AZ62" s="1172"/>
      <c r="BA62" s="1172"/>
      <c r="BB62" s="1172"/>
      <c r="BC62" s="1172"/>
      <c r="BD62" s="1172"/>
      <c r="BE62" s="1172"/>
      <c r="BF62" s="1172"/>
      <c r="BG62" s="1172"/>
      <c r="BH62" s="1172"/>
      <c r="BI62" s="1172"/>
      <c r="BJ62" s="1172"/>
      <c r="BK62" s="1172"/>
      <c r="BL62" s="1172"/>
      <c r="BM62" s="1172"/>
      <c r="BN62" s="1172"/>
      <c r="BO62" s="1172"/>
      <c r="BP62" s="1173"/>
      <c r="BQ62" s="1174">
        <v>23</v>
      </c>
      <c r="BR62" s="1174"/>
      <c r="BS62" s="1174"/>
      <c r="BT62" s="1174"/>
      <c r="BU62" s="1174"/>
      <c r="BV62" s="1174"/>
      <c r="BW62" s="1174"/>
      <c r="BX62" s="1174"/>
      <c r="BY62" s="1240">
        <f>ROUNDDOWN(AG62*(BQ62/100)/1000,0)</f>
        <v>0</v>
      </c>
      <c r="BZ62" s="1240"/>
      <c r="CA62" s="1240"/>
      <c r="CB62" s="1240"/>
      <c r="CC62" s="1240"/>
      <c r="CD62" s="1240"/>
      <c r="CE62" s="1240"/>
      <c r="CF62" s="1240"/>
      <c r="CG62" s="1240"/>
      <c r="CH62" s="1240"/>
      <c r="CI62" s="1240"/>
      <c r="CJ62" s="1240"/>
      <c r="CK62" s="1240"/>
      <c r="CL62" s="1240"/>
      <c r="CM62" s="1240"/>
      <c r="CN62" s="1240"/>
      <c r="CO62" s="1240"/>
      <c r="CP62" s="1240"/>
      <c r="CQ62" s="1240"/>
      <c r="CR62" s="1240"/>
      <c r="CS62" s="1240"/>
      <c r="CT62" s="1240"/>
      <c r="CU62" s="1240"/>
      <c r="CV62" s="1240"/>
      <c r="CW62" s="1240"/>
      <c r="CX62" s="1240"/>
      <c r="CY62" s="1240"/>
      <c r="CZ62" s="1241"/>
      <c r="DA62" s="1266">
        <v>9.5</v>
      </c>
      <c r="DB62" s="1267"/>
      <c r="DC62" s="1267"/>
      <c r="DD62" s="1267"/>
      <c r="DE62" s="1267"/>
      <c r="DF62" s="1267"/>
      <c r="DG62" s="1267"/>
      <c r="DH62" s="1267"/>
      <c r="DI62" s="1267"/>
      <c r="DJ62" s="1267"/>
      <c r="DK62" s="1181"/>
      <c r="DL62" s="1181"/>
      <c r="DM62" s="1181"/>
      <c r="DN62" s="1181"/>
      <c r="DO62" s="1181"/>
      <c r="DP62" s="1181"/>
      <c r="DQ62" s="1181"/>
      <c r="DR62" s="1181"/>
      <c r="DS62" s="1181"/>
      <c r="DT62" s="1181"/>
      <c r="DU62" s="1124">
        <f>ROUNDDOWN(IF(DK62="",BY62*DK62,BY62*DK62),0)</f>
        <v>0</v>
      </c>
      <c r="DV62" s="1124"/>
      <c r="DW62" s="1124"/>
      <c r="DX62" s="1124"/>
      <c r="DY62" s="1124"/>
      <c r="DZ62" s="1124"/>
      <c r="EA62" s="1124"/>
      <c r="EB62" s="1124"/>
      <c r="EC62" s="1124"/>
      <c r="ED62" s="1124"/>
      <c r="EE62" s="1124"/>
      <c r="EF62" s="1124"/>
      <c r="EG62" s="1124"/>
      <c r="EH62" s="1124"/>
      <c r="EI62" s="1124"/>
      <c r="EJ62" s="1124"/>
      <c r="EK62" s="1124"/>
      <c r="EL62" s="1124"/>
      <c r="EM62" s="1124"/>
      <c r="EN62" s="1124"/>
      <c r="EO62" s="1124"/>
      <c r="EP62" s="1124"/>
      <c r="EQ62" s="1124"/>
      <c r="ER62" s="1124"/>
      <c r="ES62" s="1124"/>
      <c r="ET62" s="1124"/>
      <c r="EU62" s="1124"/>
      <c r="EV62" s="1124"/>
      <c r="EW62" s="1124"/>
      <c r="EX62" s="1124"/>
      <c r="EY62" s="1124"/>
      <c r="EZ62" s="1124"/>
      <c r="FA62" s="1124"/>
      <c r="FB62" s="1124"/>
      <c r="FC62" s="1124"/>
      <c r="FD62" s="1124"/>
      <c r="FE62" s="155"/>
      <c r="FV62" s="154"/>
    </row>
    <row r="63" spans="1:179" ht="6" customHeight="1">
      <c r="A63" s="152"/>
      <c r="C63" s="1208"/>
      <c r="D63" s="1209"/>
      <c r="E63" s="1209"/>
      <c r="F63" s="1210"/>
      <c r="G63" s="1336"/>
      <c r="H63" s="1336"/>
      <c r="I63" s="1336"/>
      <c r="J63" s="1336"/>
      <c r="K63" s="1285"/>
      <c r="L63" s="898"/>
      <c r="M63" s="898"/>
      <c r="N63" s="898"/>
      <c r="O63" s="898"/>
      <c r="P63" s="898"/>
      <c r="Q63" s="898"/>
      <c r="R63" s="898"/>
      <c r="S63" s="898"/>
      <c r="T63" s="898"/>
      <c r="U63" s="898"/>
      <c r="V63" s="898"/>
      <c r="W63" s="898"/>
      <c r="X63" s="898"/>
      <c r="Y63" s="898"/>
      <c r="Z63" s="898"/>
      <c r="AA63" s="898"/>
      <c r="AB63" s="1286"/>
      <c r="AC63" s="1220"/>
      <c r="AD63" s="1221"/>
      <c r="AE63" s="1221"/>
      <c r="AF63" s="1222"/>
      <c r="AG63" s="1171"/>
      <c r="AH63" s="1172"/>
      <c r="AI63" s="1172"/>
      <c r="AJ63" s="1172"/>
      <c r="AK63" s="1172"/>
      <c r="AL63" s="1172"/>
      <c r="AM63" s="1172"/>
      <c r="AN63" s="1172"/>
      <c r="AO63" s="1172"/>
      <c r="AP63" s="1172"/>
      <c r="AQ63" s="1172"/>
      <c r="AR63" s="1172"/>
      <c r="AS63" s="1172"/>
      <c r="AT63" s="1172"/>
      <c r="AU63" s="1172"/>
      <c r="AV63" s="1172"/>
      <c r="AW63" s="1172"/>
      <c r="AX63" s="1172"/>
      <c r="AY63" s="1172"/>
      <c r="AZ63" s="1172"/>
      <c r="BA63" s="1172"/>
      <c r="BB63" s="1172"/>
      <c r="BC63" s="1172"/>
      <c r="BD63" s="1172"/>
      <c r="BE63" s="1172"/>
      <c r="BF63" s="1172"/>
      <c r="BG63" s="1172"/>
      <c r="BH63" s="1172"/>
      <c r="BI63" s="1172"/>
      <c r="BJ63" s="1172"/>
      <c r="BK63" s="1172"/>
      <c r="BL63" s="1172"/>
      <c r="BM63" s="1172"/>
      <c r="BN63" s="1172"/>
      <c r="BO63" s="1172"/>
      <c r="BP63" s="1173"/>
      <c r="BQ63" s="902"/>
      <c r="BR63" s="902"/>
      <c r="BS63" s="902"/>
      <c r="BT63" s="902"/>
      <c r="BU63" s="902"/>
      <c r="BV63" s="902"/>
      <c r="BW63" s="902"/>
      <c r="BX63" s="902"/>
      <c r="BY63" s="1230"/>
      <c r="BZ63" s="1230"/>
      <c r="CA63" s="1230"/>
      <c r="CB63" s="1230"/>
      <c r="CC63" s="1230"/>
      <c r="CD63" s="1230"/>
      <c r="CE63" s="1230"/>
      <c r="CF63" s="1230"/>
      <c r="CG63" s="1230"/>
      <c r="CH63" s="1230"/>
      <c r="CI63" s="1230"/>
      <c r="CJ63" s="1230"/>
      <c r="CK63" s="1230"/>
      <c r="CL63" s="1230"/>
      <c r="CM63" s="1230"/>
      <c r="CN63" s="1230"/>
      <c r="CO63" s="1230"/>
      <c r="CP63" s="1230"/>
      <c r="CQ63" s="1230"/>
      <c r="CR63" s="1230"/>
      <c r="CS63" s="1230"/>
      <c r="CT63" s="1230"/>
      <c r="CU63" s="1230"/>
      <c r="CV63" s="1230"/>
      <c r="CW63" s="1230"/>
      <c r="CX63" s="1230"/>
      <c r="CY63" s="1230"/>
      <c r="CZ63" s="1231"/>
      <c r="DA63" s="1244"/>
      <c r="DB63" s="1245"/>
      <c r="DC63" s="1245"/>
      <c r="DD63" s="1245"/>
      <c r="DE63" s="1245"/>
      <c r="DF63" s="1245"/>
      <c r="DG63" s="1245"/>
      <c r="DH63" s="1245"/>
      <c r="DI63" s="1245"/>
      <c r="DJ63" s="1245"/>
      <c r="DK63" s="1182"/>
      <c r="DL63" s="1182"/>
      <c r="DM63" s="1182"/>
      <c r="DN63" s="1182"/>
      <c r="DO63" s="1182"/>
      <c r="DP63" s="1182"/>
      <c r="DQ63" s="1182"/>
      <c r="DR63" s="1182"/>
      <c r="DS63" s="1182"/>
      <c r="DT63" s="1182"/>
      <c r="DU63" s="1163"/>
      <c r="DV63" s="1163"/>
      <c r="DW63" s="1163"/>
      <c r="DX63" s="1163"/>
      <c r="DY63" s="1163"/>
      <c r="DZ63" s="1163"/>
      <c r="EA63" s="1163"/>
      <c r="EB63" s="1163"/>
      <c r="EC63" s="1163"/>
      <c r="ED63" s="1163"/>
      <c r="EE63" s="1163"/>
      <c r="EF63" s="1163"/>
      <c r="EG63" s="1163"/>
      <c r="EH63" s="1163"/>
      <c r="EI63" s="1163"/>
      <c r="EJ63" s="1163"/>
      <c r="EK63" s="1163"/>
      <c r="EL63" s="1163"/>
      <c r="EM63" s="1163"/>
      <c r="EN63" s="1163"/>
      <c r="EO63" s="1163"/>
      <c r="EP63" s="1163"/>
      <c r="EQ63" s="1163"/>
      <c r="ER63" s="1163"/>
      <c r="ES63" s="1163"/>
      <c r="ET63" s="1163"/>
      <c r="EU63" s="1163"/>
      <c r="EV63" s="1163"/>
      <c r="EW63" s="1163"/>
      <c r="EX63" s="1163"/>
      <c r="EY63" s="1163"/>
      <c r="EZ63" s="1163"/>
      <c r="FA63" s="1163"/>
      <c r="FB63" s="1163"/>
      <c r="FC63" s="1163"/>
      <c r="FD63" s="1163"/>
      <c r="FE63" s="166"/>
      <c r="FF63" s="880" t="s">
        <v>234</v>
      </c>
      <c r="FG63" s="880"/>
      <c r="FH63" s="880"/>
      <c r="FI63" s="880"/>
      <c r="FJ63" s="880"/>
      <c r="FK63" s="880"/>
      <c r="FL63" s="880"/>
      <c r="FM63" s="880"/>
      <c r="FN63" s="880"/>
      <c r="FO63" s="880"/>
      <c r="FP63" s="880"/>
      <c r="FQ63" s="880"/>
      <c r="FR63" s="880"/>
      <c r="FS63" s="880"/>
      <c r="FT63" s="880"/>
      <c r="FU63" s="880"/>
      <c r="FV63" s="154"/>
    </row>
    <row r="64" spans="1:179" ht="6" customHeight="1">
      <c r="A64" s="148" t="str">
        <f>C64</f>
        <v>38</v>
      </c>
      <c r="B64" s="144">
        <v>7</v>
      </c>
      <c r="C64" s="1202" t="s">
        <v>235</v>
      </c>
      <c r="D64" s="1203"/>
      <c r="E64" s="1203"/>
      <c r="F64" s="1204"/>
      <c r="G64" s="1336"/>
      <c r="H64" s="1336"/>
      <c r="I64" s="1336"/>
      <c r="J64" s="1336"/>
      <c r="K64" s="1211" t="s">
        <v>236</v>
      </c>
      <c r="L64" s="1212"/>
      <c r="M64" s="1212"/>
      <c r="N64" s="1212"/>
      <c r="O64" s="1212"/>
      <c r="P64" s="1212"/>
      <c r="Q64" s="1212"/>
      <c r="R64" s="1212"/>
      <c r="S64" s="1212"/>
      <c r="T64" s="1212"/>
      <c r="U64" s="1212"/>
      <c r="V64" s="1212"/>
      <c r="W64" s="1212"/>
      <c r="X64" s="1212"/>
      <c r="Y64" s="1212"/>
      <c r="Z64" s="1212"/>
      <c r="AA64" s="1212"/>
      <c r="AB64" s="1213"/>
      <c r="AC64" s="1220" t="s">
        <v>215</v>
      </c>
      <c r="AD64" s="1221"/>
      <c r="AE64" s="1221"/>
      <c r="AF64" s="1222"/>
      <c r="AG64" s="1226">
        <f>総括表!T47</f>
        <v>0</v>
      </c>
      <c r="AH64" s="1227"/>
      <c r="AI64" s="1227"/>
      <c r="AJ64" s="1227"/>
      <c r="AK64" s="1227"/>
      <c r="AL64" s="1227"/>
      <c r="AM64" s="1227"/>
      <c r="AN64" s="1227"/>
      <c r="AO64" s="1227"/>
      <c r="AP64" s="1227"/>
      <c r="AQ64" s="1227"/>
      <c r="AR64" s="1227"/>
      <c r="AS64" s="1227"/>
      <c r="AT64" s="1227"/>
      <c r="AU64" s="1227"/>
      <c r="AV64" s="1227"/>
      <c r="AW64" s="1227"/>
      <c r="AX64" s="1227"/>
      <c r="AY64" s="1227"/>
      <c r="AZ64" s="1227"/>
      <c r="BA64" s="1227"/>
      <c r="BB64" s="1227"/>
      <c r="BC64" s="1227"/>
      <c r="BD64" s="1227"/>
      <c r="BE64" s="1227"/>
      <c r="BF64" s="1227"/>
      <c r="BG64" s="1227"/>
      <c r="BH64" s="1227"/>
      <c r="BI64" s="1227"/>
      <c r="BJ64" s="1227"/>
      <c r="BK64" s="1227"/>
      <c r="BL64" s="1227"/>
      <c r="BM64" s="1227"/>
      <c r="BN64" s="1227"/>
      <c r="BO64" s="1227"/>
      <c r="BP64" s="1228"/>
      <c r="BQ64" s="902">
        <v>22</v>
      </c>
      <c r="BR64" s="902"/>
      <c r="BS64" s="902"/>
      <c r="BT64" s="902"/>
      <c r="BU64" s="902"/>
      <c r="BV64" s="902"/>
      <c r="BW64" s="902"/>
      <c r="BX64" s="902"/>
      <c r="BY64" s="1230">
        <f>ROUNDDOWN(AG64*(BQ64/100)/1000,0)</f>
        <v>0</v>
      </c>
      <c r="BZ64" s="1230"/>
      <c r="CA64" s="1230"/>
      <c r="CB64" s="1230"/>
      <c r="CC64" s="1230"/>
      <c r="CD64" s="1230"/>
      <c r="CE64" s="1230"/>
      <c r="CF64" s="1230"/>
      <c r="CG64" s="1230"/>
      <c r="CH64" s="1230"/>
      <c r="CI64" s="1230"/>
      <c r="CJ64" s="1230"/>
      <c r="CK64" s="1230"/>
      <c r="CL64" s="1230"/>
      <c r="CM64" s="1230"/>
      <c r="CN64" s="1230"/>
      <c r="CO64" s="1230"/>
      <c r="CP64" s="1230"/>
      <c r="CQ64" s="1230"/>
      <c r="CR64" s="1230"/>
      <c r="CS64" s="1230"/>
      <c r="CT64" s="1230"/>
      <c r="CU64" s="1230"/>
      <c r="CV64" s="1230"/>
      <c r="CW64" s="1230"/>
      <c r="CX64" s="1230"/>
      <c r="CY64" s="1230"/>
      <c r="CZ64" s="1231"/>
      <c r="DA64" s="1179">
        <v>15</v>
      </c>
      <c r="DB64" s="1180"/>
      <c r="DC64" s="1180"/>
      <c r="DD64" s="1180"/>
      <c r="DE64" s="1180"/>
      <c r="DF64" s="1180"/>
      <c r="DG64" s="1180"/>
      <c r="DH64" s="1180"/>
      <c r="DI64" s="1180"/>
      <c r="DJ64" s="1180"/>
      <c r="DK64" s="1182"/>
      <c r="DL64" s="1182"/>
      <c r="DM64" s="1182"/>
      <c r="DN64" s="1182"/>
      <c r="DO64" s="1182"/>
      <c r="DP64" s="1182"/>
      <c r="DQ64" s="1182"/>
      <c r="DR64" s="1182"/>
      <c r="DS64" s="1182"/>
      <c r="DT64" s="1182"/>
      <c r="DU64" s="1163">
        <f>ROUNDDOWN(IF(DK64="",BY64*DK64,BY64*DK64),0)</f>
        <v>0</v>
      </c>
      <c r="DV64" s="1163"/>
      <c r="DW64" s="1163"/>
      <c r="DX64" s="1163"/>
      <c r="DY64" s="1163"/>
      <c r="DZ64" s="1163"/>
      <c r="EA64" s="1163"/>
      <c r="EB64" s="1163"/>
      <c r="EC64" s="1163"/>
      <c r="ED64" s="1163"/>
      <c r="EE64" s="1163"/>
      <c r="EF64" s="1163"/>
      <c r="EG64" s="1163"/>
      <c r="EH64" s="1163"/>
      <c r="EI64" s="1163"/>
      <c r="EJ64" s="1163"/>
      <c r="EK64" s="1163"/>
      <c r="EL64" s="1163"/>
      <c r="EM64" s="1163"/>
      <c r="EN64" s="1163"/>
      <c r="EO64" s="1163"/>
      <c r="EP64" s="1163"/>
      <c r="EQ64" s="1163"/>
      <c r="ER64" s="1163"/>
      <c r="ES64" s="1163"/>
      <c r="ET64" s="1163"/>
      <c r="EU64" s="1163"/>
      <c r="EV64" s="1163"/>
      <c r="EW64" s="1163"/>
      <c r="EX64" s="1163"/>
      <c r="EY64" s="1163"/>
      <c r="EZ64" s="1163"/>
      <c r="FA64" s="1163"/>
      <c r="FB64" s="1163"/>
      <c r="FC64" s="1163"/>
      <c r="FD64" s="1163"/>
      <c r="FE64" s="166"/>
      <c r="FF64" s="880"/>
      <c r="FG64" s="880"/>
      <c r="FH64" s="880"/>
      <c r="FI64" s="880"/>
      <c r="FJ64" s="880"/>
      <c r="FK64" s="880"/>
      <c r="FL64" s="880"/>
      <c r="FM64" s="880"/>
      <c r="FN64" s="880"/>
      <c r="FO64" s="880"/>
      <c r="FP64" s="880"/>
      <c r="FQ64" s="880"/>
      <c r="FR64" s="880"/>
      <c r="FS64" s="880"/>
      <c r="FT64" s="880"/>
      <c r="FU64" s="880"/>
      <c r="FV64" s="154"/>
    </row>
    <row r="65" spans="1:179" ht="6" customHeight="1">
      <c r="A65" s="152"/>
      <c r="C65" s="1205"/>
      <c r="D65" s="1206"/>
      <c r="E65" s="1206"/>
      <c r="F65" s="1207"/>
      <c r="G65" s="1336"/>
      <c r="H65" s="1336"/>
      <c r="I65" s="1336"/>
      <c r="J65" s="1336"/>
      <c r="K65" s="1214"/>
      <c r="L65" s="1215"/>
      <c r="M65" s="1215"/>
      <c r="N65" s="1215"/>
      <c r="O65" s="1215"/>
      <c r="P65" s="1215"/>
      <c r="Q65" s="1215"/>
      <c r="R65" s="1215"/>
      <c r="S65" s="1215"/>
      <c r="T65" s="1215"/>
      <c r="U65" s="1215"/>
      <c r="V65" s="1215"/>
      <c r="W65" s="1215"/>
      <c r="X65" s="1215"/>
      <c r="Y65" s="1215"/>
      <c r="Z65" s="1215"/>
      <c r="AA65" s="1215"/>
      <c r="AB65" s="1216"/>
      <c r="AC65" s="1223"/>
      <c r="AD65" s="1224"/>
      <c r="AE65" s="1224"/>
      <c r="AF65" s="1225"/>
      <c r="AG65" s="1171"/>
      <c r="AH65" s="1172"/>
      <c r="AI65" s="1172"/>
      <c r="AJ65" s="1172"/>
      <c r="AK65" s="1172"/>
      <c r="AL65" s="1172"/>
      <c r="AM65" s="1172"/>
      <c r="AN65" s="1172"/>
      <c r="AO65" s="1172"/>
      <c r="AP65" s="1172"/>
      <c r="AQ65" s="1172"/>
      <c r="AR65" s="1172"/>
      <c r="AS65" s="1172"/>
      <c r="AT65" s="1172"/>
      <c r="AU65" s="1172"/>
      <c r="AV65" s="1172"/>
      <c r="AW65" s="1172"/>
      <c r="AX65" s="1172"/>
      <c r="AY65" s="1172"/>
      <c r="AZ65" s="1172"/>
      <c r="BA65" s="1172"/>
      <c r="BB65" s="1172"/>
      <c r="BC65" s="1172"/>
      <c r="BD65" s="1172"/>
      <c r="BE65" s="1172"/>
      <c r="BF65" s="1172"/>
      <c r="BG65" s="1172"/>
      <c r="BH65" s="1172"/>
      <c r="BI65" s="1172"/>
      <c r="BJ65" s="1172"/>
      <c r="BK65" s="1172"/>
      <c r="BL65" s="1172"/>
      <c r="BM65" s="1172"/>
      <c r="BN65" s="1172"/>
      <c r="BO65" s="1172"/>
      <c r="BP65" s="1173"/>
      <c r="BQ65" s="1229"/>
      <c r="BR65" s="1229"/>
      <c r="BS65" s="1229"/>
      <c r="BT65" s="1229"/>
      <c r="BU65" s="1229"/>
      <c r="BV65" s="1229"/>
      <c r="BW65" s="1229"/>
      <c r="BX65" s="1229"/>
      <c r="BY65" s="1232"/>
      <c r="BZ65" s="1232"/>
      <c r="CA65" s="1232"/>
      <c r="CB65" s="1232"/>
      <c r="CC65" s="1232"/>
      <c r="CD65" s="1232"/>
      <c r="CE65" s="1232"/>
      <c r="CF65" s="1232"/>
      <c r="CG65" s="1232"/>
      <c r="CH65" s="1232"/>
      <c r="CI65" s="1232"/>
      <c r="CJ65" s="1232"/>
      <c r="CK65" s="1232"/>
      <c r="CL65" s="1232"/>
      <c r="CM65" s="1232"/>
      <c r="CN65" s="1232"/>
      <c r="CO65" s="1232"/>
      <c r="CP65" s="1232"/>
      <c r="CQ65" s="1232"/>
      <c r="CR65" s="1232"/>
      <c r="CS65" s="1232"/>
      <c r="CT65" s="1232"/>
      <c r="CU65" s="1232"/>
      <c r="CV65" s="1232"/>
      <c r="CW65" s="1232"/>
      <c r="CX65" s="1232"/>
      <c r="CY65" s="1232"/>
      <c r="CZ65" s="1233"/>
      <c r="DA65" s="1234"/>
      <c r="DB65" s="1235"/>
      <c r="DC65" s="1235"/>
      <c r="DD65" s="1235"/>
      <c r="DE65" s="1235"/>
      <c r="DF65" s="1235"/>
      <c r="DG65" s="1235"/>
      <c r="DH65" s="1235"/>
      <c r="DI65" s="1235"/>
      <c r="DJ65" s="1235"/>
      <c r="DK65" s="1236"/>
      <c r="DL65" s="1236"/>
      <c r="DM65" s="1236"/>
      <c r="DN65" s="1236"/>
      <c r="DO65" s="1236"/>
      <c r="DP65" s="1236"/>
      <c r="DQ65" s="1236"/>
      <c r="DR65" s="1236"/>
      <c r="DS65" s="1236"/>
      <c r="DT65" s="1236"/>
      <c r="DU65" s="1121"/>
      <c r="DV65" s="1121"/>
      <c r="DW65" s="1121"/>
      <c r="DX65" s="1121"/>
      <c r="DY65" s="1121"/>
      <c r="DZ65" s="1121"/>
      <c r="EA65" s="1121"/>
      <c r="EB65" s="1121"/>
      <c r="EC65" s="1121"/>
      <c r="ED65" s="1121"/>
      <c r="EE65" s="1121"/>
      <c r="EF65" s="1121"/>
      <c r="EG65" s="1121"/>
      <c r="EH65" s="1121"/>
      <c r="EI65" s="1121"/>
      <c r="EJ65" s="1121"/>
      <c r="EK65" s="1121"/>
      <c r="EL65" s="1121"/>
      <c r="EM65" s="1121"/>
      <c r="EN65" s="1121"/>
      <c r="EO65" s="1121"/>
      <c r="EP65" s="1121"/>
      <c r="EQ65" s="1121"/>
      <c r="ER65" s="1121"/>
      <c r="ES65" s="1121"/>
      <c r="ET65" s="1121"/>
      <c r="EU65" s="1121"/>
      <c r="EV65" s="1121"/>
      <c r="EW65" s="1121"/>
      <c r="EX65" s="1121"/>
      <c r="EY65" s="1121"/>
      <c r="EZ65" s="1121"/>
      <c r="FA65" s="1121"/>
      <c r="FB65" s="1121"/>
      <c r="FC65" s="1121"/>
      <c r="FD65" s="1121"/>
      <c r="FE65" s="155"/>
      <c r="FF65" s="196"/>
      <c r="FG65" s="196"/>
      <c r="FH65" s="196"/>
      <c r="FI65" s="196"/>
      <c r="FJ65" s="196"/>
      <c r="FK65" s="196"/>
      <c r="FL65" s="196"/>
      <c r="FM65" s="196"/>
      <c r="FN65" s="196"/>
      <c r="FO65" s="196"/>
      <c r="FP65" s="196"/>
      <c r="FQ65" s="196"/>
      <c r="FR65" s="196"/>
      <c r="FS65" s="196"/>
      <c r="FT65" s="196"/>
      <c r="FV65" s="154"/>
    </row>
    <row r="66" spans="1:179" ht="6" customHeight="1">
      <c r="A66" s="152"/>
      <c r="C66" s="1205"/>
      <c r="D66" s="1206"/>
      <c r="E66" s="1206"/>
      <c r="F66" s="1207"/>
      <c r="G66" s="1336"/>
      <c r="H66" s="1336"/>
      <c r="I66" s="1336"/>
      <c r="J66" s="1336"/>
      <c r="K66" s="1214"/>
      <c r="L66" s="1215"/>
      <c r="M66" s="1215"/>
      <c r="N66" s="1215"/>
      <c r="O66" s="1215"/>
      <c r="P66" s="1215"/>
      <c r="Q66" s="1215"/>
      <c r="R66" s="1215"/>
      <c r="S66" s="1215"/>
      <c r="T66" s="1215"/>
      <c r="U66" s="1215"/>
      <c r="V66" s="1215"/>
      <c r="W66" s="1215"/>
      <c r="X66" s="1215"/>
      <c r="Y66" s="1215"/>
      <c r="Z66" s="1215"/>
      <c r="AA66" s="1215"/>
      <c r="AB66" s="1216"/>
      <c r="AC66" s="1186" t="s">
        <v>25</v>
      </c>
      <c r="AD66" s="1187"/>
      <c r="AE66" s="1187"/>
      <c r="AF66" s="1188"/>
      <c r="AG66" s="1189">
        <f>総括表!T49</f>
        <v>0</v>
      </c>
      <c r="AH66" s="1190"/>
      <c r="AI66" s="1190"/>
      <c r="AJ66" s="1190"/>
      <c r="AK66" s="1190"/>
      <c r="AL66" s="1190"/>
      <c r="AM66" s="1190"/>
      <c r="AN66" s="1190"/>
      <c r="AO66" s="1190"/>
      <c r="AP66" s="1190"/>
      <c r="AQ66" s="1190"/>
      <c r="AR66" s="1190"/>
      <c r="AS66" s="1190"/>
      <c r="AT66" s="1190"/>
      <c r="AU66" s="1190"/>
      <c r="AV66" s="1190"/>
      <c r="AW66" s="1190"/>
      <c r="AX66" s="1190"/>
      <c r="AY66" s="1190"/>
      <c r="AZ66" s="1190"/>
      <c r="BA66" s="1190"/>
      <c r="BB66" s="1190"/>
      <c r="BC66" s="1190"/>
      <c r="BD66" s="1190"/>
      <c r="BE66" s="1190"/>
      <c r="BF66" s="1190"/>
      <c r="BG66" s="1190"/>
      <c r="BH66" s="1190"/>
      <c r="BI66" s="1190"/>
      <c r="BJ66" s="1190"/>
      <c r="BK66" s="1190"/>
      <c r="BL66" s="1190"/>
      <c r="BM66" s="1190"/>
      <c r="BN66" s="1190"/>
      <c r="BO66" s="1190"/>
      <c r="BP66" s="1191"/>
      <c r="BQ66" s="1192">
        <v>23</v>
      </c>
      <c r="BR66" s="1192"/>
      <c r="BS66" s="1192"/>
      <c r="BT66" s="1192"/>
      <c r="BU66" s="1192"/>
      <c r="BV66" s="1192"/>
      <c r="BW66" s="1192"/>
      <c r="BX66" s="1192"/>
      <c r="BY66" s="1193">
        <f>ROUNDDOWN(AG66*(BQ66/100)/1000,0)</f>
        <v>0</v>
      </c>
      <c r="BZ66" s="1193"/>
      <c r="CA66" s="1193"/>
      <c r="CB66" s="1193"/>
      <c r="CC66" s="1193"/>
      <c r="CD66" s="1193"/>
      <c r="CE66" s="1193"/>
      <c r="CF66" s="1193"/>
      <c r="CG66" s="1193"/>
      <c r="CH66" s="1193"/>
      <c r="CI66" s="1193"/>
      <c r="CJ66" s="1193"/>
      <c r="CK66" s="1193"/>
      <c r="CL66" s="1193"/>
      <c r="CM66" s="1193"/>
      <c r="CN66" s="1193"/>
      <c r="CO66" s="1193"/>
      <c r="CP66" s="1193"/>
      <c r="CQ66" s="1193"/>
      <c r="CR66" s="1193"/>
      <c r="CS66" s="1193"/>
      <c r="CT66" s="1193"/>
      <c r="CU66" s="1193"/>
      <c r="CV66" s="1193"/>
      <c r="CW66" s="1193"/>
      <c r="CX66" s="1193"/>
      <c r="CY66" s="1193"/>
      <c r="CZ66" s="1194"/>
      <c r="DA66" s="1195">
        <v>15</v>
      </c>
      <c r="DB66" s="1196"/>
      <c r="DC66" s="1196"/>
      <c r="DD66" s="1196"/>
      <c r="DE66" s="1196"/>
      <c r="DF66" s="1196"/>
      <c r="DG66" s="1196"/>
      <c r="DH66" s="1196"/>
      <c r="DI66" s="1196"/>
      <c r="DJ66" s="1196"/>
      <c r="DK66" s="1197"/>
      <c r="DL66" s="1197"/>
      <c r="DM66" s="1197"/>
      <c r="DN66" s="1197"/>
      <c r="DO66" s="1197"/>
      <c r="DP66" s="1197"/>
      <c r="DQ66" s="1197"/>
      <c r="DR66" s="1197"/>
      <c r="DS66" s="1197"/>
      <c r="DT66" s="1197"/>
      <c r="DU66" s="1160">
        <f>ROUNDDOWN(IF(DK66="",BY66*DK66,BY66*DK66),0)</f>
        <v>0</v>
      </c>
      <c r="DV66" s="1160"/>
      <c r="DW66" s="1160"/>
      <c r="DX66" s="1160"/>
      <c r="DY66" s="1160"/>
      <c r="DZ66" s="1160"/>
      <c r="EA66" s="1160"/>
      <c r="EB66" s="1160"/>
      <c r="EC66" s="1160"/>
      <c r="ED66" s="1160"/>
      <c r="EE66" s="1160"/>
      <c r="EF66" s="1160"/>
      <c r="EG66" s="1160"/>
      <c r="EH66" s="1160"/>
      <c r="EI66" s="1160"/>
      <c r="EJ66" s="1160"/>
      <c r="EK66" s="1160"/>
      <c r="EL66" s="1160"/>
      <c r="EM66" s="1160"/>
      <c r="EN66" s="1160"/>
      <c r="EO66" s="1160"/>
      <c r="EP66" s="1160"/>
      <c r="EQ66" s="1160"/>
      <c r="ER66" s="1160"/>
      <c r="ES66" s="1160"/>
      <c r="ET66" s="1160"/>
      <c r="EU66" s="1160"/>
      <c r="EV66" s="1160"/>
      <c r="EW66" s="1160"/>
      <c r="EX66" s="1160"/>
      <c r="EY66" s="1160"/>
      <c r="EZ66" s="1160"/>
      <c r="FA66" s="1160"/>
      <c r="FB66" s="1160"/>
      <c r="FC66" s="1160"/>
      <c r="FD66" s="1160"/>
      <c r="FE66" s="166"/>
      <c r="FF66" s="880" t="s">
        <v>237</v>
      </c>
      <c r="FG66" s="880"/>
      <c r="FH66" s="880"/>
      <c r="FI66" s="880"/>
      <c r="FJ66" s="880"/>
      <c r="FK66" s="880"/>
      <c r="FL66" s="880"/>
      <c r="FM66" s="880"/>
      <c r="FN66" s="880"/>
      <c r="FO66" s="880"/>
      <c r="FP66" s="880"/>
      <c r="FQ66" s="880"/>
      <c r="FR66" s="880"/>
      <c r="FS66" s="880"/>
      <c r="FT66" s="880"/>
      <c r="FU66" s="880"/>
      <c r="FV66" s="154"/>
    </row>
    <row r="67" spans="1:179" ht="6" customHeight="1">
      <c r="A67" s="152"/>
      <c r="C67" s="1205"/>
      <c r="D67" s="1206"/>
      <c r="E67" s="1206"/>
      <c r="F67" s="1207"/>
      <c r="G67" s="1336"/>
      <c r="H67" s="1336"/>
      <c r="I67" s="1336"/>
      <c r="J67" s="1336"/>
      <c r="K67" s="1214"/>
      <c r="L67" s="1215"/>
      <c r="M67" s="1215"/>
      <c r="N67" s="1215"/>
      <c r="O67" s="1215"/>
      <c r="P67" s="1215"/>
      <c r="Q67" s="1215"/>
      <c r="R67" s="1215"/>
      <c r="S67" s="1215"/>
      <c r="T67" s="1215"/>
      <c r="U67" s="1215"/>
      <c r="V67" s="1215"/>
      <c r="W67" s="1215"/>
      <c r="X67" s="1215"/>
      <c r="Y67" s="1215"/>
      <c r="Z67" s="1215"/>
      <c r="AA67" s="1215"/>
      <c r="AB67" s="1216"/>
      <c r="AC67" s="1186"/>
      <c r="AD67" s="1187"/>
      <c r="AE67" s="1187"/>
      <c r="AF67" s="1188"/>
      <c r="AG67" s="1189"/>
      <c r="AH67" s="1190"/>
      <c r="AI67" s="1190"/>
      <c r="AJ67" s="1190"/>
      <c r="AK67" s="1190"/>
      <c r="AL67" s="1190"/>
      <c r="AM67" s="1190"/>
      <c r="AN67" s="1190"/>
      <c r="AO67" s="1190"/>
      <c r="AP67" s="1190"/>
      <c r="AQ67" s="1190"/>
      <c r="AR67" s="1190"/>
      <c r="AS67" s="1190"/>
      <c r="AT67" s="1190"/>
      <c r="AU67" s="1190"/>
      <c r="AV67" s="1190"/>
      <c r="AW67" s="1190"/>
      <c r="AX67" s="1190"/>
      <c r="AY67" s="1190"/>
      <c r="AZ67" s="1190"/>
      <c r="BA67" s="1190"/>
      <c r="BB67" s="1190"/>
      <c r="BC67" s="1190"/>
      <c r="BD67" s="1190"/>
      <c r="BE67" s="1190"/>
      <c r="BF67" s="1190"/>
      <c r="BG67" s="1190"/>
      <c r="BH67" s="1190"/>
      <c r="BI67" s="1190"/>
      <c r="BJ67" s="1190"/>
      <c r="BK67" s="1190"/>
      <c r="BL67" s="1190"/>
      <c r="BM67" s="1190"/>
      <c r="BN67" s="1190"/>
      <c r="BO67" s="1190"/>
      <c r="BP67" s="1191"/>
      <c r="BQ67" s="1192"/>
      <c r="BR67" s="1192"/>
      <c r="BS67" s="1192"/>
      <c r="BT67" s="1192"/>
      <c r="BU67" s="1192"/>
      <c r="BV67" s="1192"/>
      <c r="BW67" s="1192"/>
      <c r="BX67" s="1192"/>
      <c r="BY67" s="1193"/>
      <c r="BZ67" s="1193"/>
      <c r="CA67" s="1193"/>
      <c r="CB67" s="1193"/>
      <c r="CC67" s="1193"/>
      <c r="CD67" s="1193"/>
      <c r="CE67" s="1193"/>
      <c r="CF67" s="1193"/>
      <c r="CG67" s="1193"/>
      <c r="CH67" s="1193"/>
      <c r="CI67" s="1193"/>
      <c r="CJ67" s="1193"/>
      <c r="CK67" s="1193"/>
      <c r="CL67" s="1193"/>
      <c r="CM67" s="1193"/>
      <c r="CN67" s="1193"/>
      <c r="CO67" s="1193"/>
      <c r="CP67" s="1193"/>
      <c r="CQ67" s="1193"/>
      <c r="CR67" s="1193"/>
      <c r="CS67" s="1193"/>
      <c r="CT67" s="1193"/>
      <c r="CU67" s="1193"/>
      <c r="CV67" s="1193"/>
      <c r="CW67" s="1193"/>
      <c r="CX67" s="1193"/>
      <c r="CY67" s="1193"/>
      <c r="CZ67" s="1194"/>
      <c r="DA67" s="1195"/>
      <c r="DB67" s="1196"/>
      <c r="DC67" s="1196"/>
      <c r="DD67" s="1196"/>
      <c r="DE67" s="1196"/>
      <c r="DF67" s="1196"/>
      <c r="DG67" s="1196"/>
      <c r="DH67" s="1196"/>
      <c r="DI67" s="1196"/>
      <c r="DJ67" s="1196"/>
      <c r="DK67" s="1197"/>
      <c r="DL67" s="1197"/>
      <c r="DM67" s="1197"/>
      <c r="DN67" s="1197"/>
      <c r="DO67" s="1197"/>
      <c r="DP67" s="1197"/>
      <c r="DQ67" s="1197"/>
      <c r="DR67" s="1197"/>
      <c r="DS67" s="1197"/>
      <c r="DT67" s="1197"/>
      <c r="DU67" s="1160"/>
      <c r="DV67" s="1160"/>
      <c r="DW67" s="1160"/>
      <c r="DX67" s="1160"/>
      <c r="DY67" s="1160"/>
      <c r="DZ67" s="1160"/>
      <c r="EA67" s="1160"/>
      <c r="EB67" s="1160"/>
      <c r="EC67" s="1160"/>
      <c r="ED67" s="1160"/>
      <c r="EE67" s="1160"/>
      <c r="EF67" s="1160"/>
      <c r="EG67" s="1160"/>
      <c r="EH67" s="1160"/>
      <c r="EI67" s="1160"/>
      <c r="EJ67" s="1160"/>
      <c r="EK67" s="1160"/>
      <c r="EL67" s="1160"/>
      <c r="EM67" s="1160"/>
      <c r="EN67" s="1160"/>
      <c r="EO67" s="1160"/>
      <c r="EP67" s="1160"/>
      <c r="EQ67" s="1160"/>
      <c r="ER67" s="1160"/>
      <c r="ES67" s="1160"/>
      <c r="ET67" s="1160"/>
      <c r="EU67" s="1160"/>
      <c r="EV67" s="1160"/>
      <c r="EW67" s="1160"/>
      <c r="EX67" s="1160"/>
      <c r="EY67" s="1160"/>
      <c r="EZ67" s="1160"/>
      <c r="FA67" s="1160"/>
      <c r="FB67" s="1160"/>
      <c r="FC67" s="1160"/>
      <c r="FD67" s="1160"/>
      <c r="FE67" s="166"/>
      <c r="FF67" s="880"/>
      <c r="FG67" s="880"/>
      <c r="FH67" s="880"/>
      <c r="FI67" s="880"/>
      <c r="FJ67" s="880"/>
      <c r="FK67" s="880"/>
      <c r="FL67" s="880"/>
      <c r="FM67" s="880"/>
      <c r="FN67" s="880"/>
      <c r="FO67" s="880"/>
      <c r="FP67" s="880"/>
      <c r="FQ67" s="880"/>
      <c r="FR67" s="880"/>
      <c r="FS67" s="880"/>
      <c r="FT67" s="880"/>
      <c r="FU67" s="880"/>
      <c r="FV67" s="154"/>
    </row>
    <row r="68" spans="1:179" ht="6" customHeight="1" thickBot="1">
      <c r="A68" s="152"/>
      <c r="C68" s="1205"/>
      <c r="D68" s="1206"/>
      <c r="E68" s="1206"/>
      <c r="F68" s="1207"/>
      <c r="G68" s="1336"/>
      <c r="H68" s="1336"/>
      <c r="I68" s="1336"/>
      <c r="J68" s="1336"/>
      <c r="K68" s="1214"/>
      <c r="L68" s="1215"/>
      <c r="M68" s="1215"/>
      <c r="N68" s="1215"/>
      <c r="O68" s="1215"/>
      <c r="P68" s="1215"/>
      <c r="Q68" s="1215"/>
      <c r="R68" s="1215"/>
      <c r="S68" s="1215"/>
      <c r="T68" s="1215"/>
      <c r="U68" s="1215"/>
      <c r="V68" s="1215"/>
      <c r="W68" s="1215"/>
      <c r="X68" s="1215"/>
      <c r="Y68" s="1215"/>
      <c r="Z68" s="1215"/>
      <c r="AA68" s="1215"/>
      <c r="AB68" s="1216"/>
      <c r="AC68" s="1186" t="s">
        <v>217</v>
      </c>
      <c r="AD68" s="1187"/>
      <c r="AE68" s="1187"/>
      <c r="AF68" s="1188"/>
      <c r="AG68" s="1255"/>
      <c r="AH68" s="1256"/>
      <c r="AI68" s="1256"/>
      <c r="AJ68" s="1256"/>
      <c r="AK68" s="1256"/>
      <c r="AL68" s="1256"/>
      <c r="AM68" s="1256"/>
      <c r="AN68" s="1256"/>
      <c r="AO68" s="1256"/>
      <c r="AP68" s="1256"/>
      <c r="AQ68" s="1256"/>
      <c r="AR68" s="1256"/>
      <c r="AS68" s="1256"/>
      <c r="AT68" s="1256"/>
      <c r="AU68" s="1256"/>
      <c r="AV68" s="1256"/>
      <c r="AW68" s="1256"/>
      <c r="AX68" s="1256"/>
      <c r="AY68" s="1256"/>
      <c r="AZ68" s="1256"/>
      <c r="BA68" s="1256"/>
      <c r="BB68" s="1256"/>
      <c r="BC68" s="1256"/>
      <c r="BD68" s="1256"/>
      <c r="BE68" s="1256"/>
      <c r="BF68" s="1256"/>
      <c r="BG68" s="1256"/>
      <c r="BH68" s="1256"/>
      <c r="BI68" s="1256"/>
      <c r="BJ68" s="1256"/>
      <c r="BK68" s="1256"/>
      <c r="BL68" s="1256"/>
      <c r="BM68" s="1256"/>
      <c r="BN68" s="1256"/>
      <c r="BO68" s="1256"/>
      <c r="BP68" s="1257"/>
      <c r="BQ68" s="1192">
        <v>23</v>
      </c>
      <c r="BR68" s="1192"/>
      <c r="BS68" s="1192"/>
      <c r="BT68" s="1192"/>
      <c r="BU68" s="1192"/>
      <c r="BV68" s="1192"/>
      <c r="BW68" s="1192"/>
      <c r="BX68" s="1192"/>
      <c r="BY68" s="1258">
        <f>ROUNDDOWN(AG68*(BQ68/100)/1000,0)</f>
        <v>0</v>
      </c>
      <c r="BZ68" s="1259"/>
      <c r="CA68" s="1259"/>
      <c r="CB68" s="1259"/>
      <c r="CC68" s="1259"/>
      <c r="CD68" s="1259"/>
      <c r="CE68" s="1259"/>
      <c r="CF68" s="1259"/>
      <c r="CG68" s="1259"/>
      <c r="CH68" s="1259"/>
      <c r="CI68" s="1259"/>
      <c r="CJ68" s="1259"/>
      <c r="CK68" s="1259"/>
      <c r="CL68" s="1259"/>
      <c r="CM68" s="1259"/>
      <c r="CN68" s="1259"/>
      <c r="CO68" s="1259"/>
      <c r="CP68" s="1259"/>
      <c r="CQ68" s="1259"/>
      <c r="CR68" s="1259"/>
      <c r="CS68" s="1259"/>
      <c r="CT68" s="1259"/>
      <c r="CU68" s="1259"/>
      <c r="CV68" s="1259"/>
      <c r="CW68" s="1259"/>
      <c r="CX68" s="1259"/>
      <c r="CY68" s="1259"/>
      <c r="CZ68" s="1260"/>
      <c r="DA68" s="1195">
        <v>12</v>
      </c>
      <c r="DB68" s="1196"/>
      <c r="DC68" s="1196"/>
      <c r="DD68" s="1196"/>
      <c r="DE68" s="1196"/>
      <c r="DF68" s="1196"/>
      <c r="DG68" s="1196"/>
      <c r="DH68" s="1196"/>
      <c r="DI68" s="1196"/>
      <c r="DJ68" s="1196"/>
      <c r="DK68" s="1197"/>
      <c r="DL68" s="1197"/>
      <c r="DM68" s="1197"/>
      <c r="DN68" s="1197"/>
      <c r="DO68" s="1197"/>
      <c r="DP68" s="1197"/>
      <c r="DQ68" s="1197"/>
      <c r="DR68" s="1197"/>
      <c r="DS68" s="1197"/>
      <c r="DT68" s="1197"/>
      <c r="DU68" s="1261">
        <f>ROUNDDOWN(IF(DK68="",BY68*DK68,BY68*DK68),0)</f>
        <v>0</v>
      </c>
      <c r="DV68" s="1262"/>
      <c r="DW68" s="1262"/>
      <c r="DX68" s="1262"/>
      <c r="DY68" s="1262"/>
      <c r="DZ68" s="1262"/>
      <c r="EA68" s="1262"/>
      <c r="EB68" s="1262"/>
      <c r="EC68" s="1262"/>
      <c r="ED68" s="1262"/>
      <c r="EE68" s="1262"/>
      <c r="EF68" s="1262"/>
      <c r="EG68" s="1262"/>
      <c r="EH68" s="1262"/>
      <c r="EI68" s="1262"/>
      <c r="EJ68" s="1262"/>
      <c r="EK68" s="1262"/>
      <c r="EL68" s="1262"/>
      <c r="EM68" s="1262"/>
      <c r="EN68" s="1262"/>
      <c r="EO68" s="1262"/>
      <c r="EP68" s="1262"/>
      <c r="EQ68" s="1262"/>
      <c r="ER68" s="1262"/>
      <c r="ES68" s="1262"/>
      <c r="ET68" s="1262"/>
      <c r="EU68" s="1262"/>
      <c r="EV68" s="1262"/>
      <c r="EW68" s="1262"/>
      <c r="EX68" s="1262"/>
      <c r="EY68" s="1262"/>
      <c r="EZ68" s="1262"/>
      <c r="FA68" s="1262"/>
      <c r="FB68" s="1262"/>
      <c r="FC68" s="1262"/>
      <c r="FD68" s="1262"/>
      <c r="FE68" s="175"/>
      <c r="FF68" s="176"/>
      <c r="FG68" s="176"/>
      <c r="FH68" s="176"/>
      <c r="FI68" s="176"/>
      <c r="FJ68" s="176"/>
      <c r="FK68" s="176"/>
      <c r="FL68" s="176"/>
      <c r="FM68" s="176"/>
      <c r="FN68" s="176"/>
      <c r="FO68" s="176"/>
      <c r="FP68" s="176"/>
      <c r="FQ68" s="176"/>
      <c r="FR68" s="176"/>
      <c r="FS68" s="176"/>
      <c r="FT68" s="176"/>
      <c r="FU68" s="176"/>
      <c r="FV68" s="177"/>
    </row>
    <row r="69" spans="1:179" ht="6" customHeight="1">
      <c r="A69" s="152"/>
      <c r="C69" s="1205"/>
      <c r="D69" s="1206"/>
      <c r="E69" s="1206"/>
      <c r="F69" s="1207"/>
      <c r="G69" s="1336"/>
      <c r="H69" s="1336"/>
      <c r="I69" s="1336"/>
      <c r="J69" s="1336"/>
      <c r="K69" s="1214"/>
      <c r="L69" s="1215"/>
      <c r="M69" s="1215"/>
      <c r="N69" s="1215"/>
      <c r="O69" s="1215"/>
      <c r="P69" s="1215"/>
      <c r="Q69" s="1215"/>
      <c r="R69" s="1215"/>
      <c r="S69" s="1215"/>
      <c r="T69" s="1215"/>
      <c r="U69" s="1215"/>
      <c r="V69" s="1215"/>
      <c r="W69" s="1215"/>
      <c r="X69" s="1215"/>
      <c r="Y69" s="1215"/>
      <c r="Z69" s="1215"/>
      <c r="AA69" s="1215"/>
      <c r="AB69" s="1216"/>
      <c r="AC69" s="1186"/>
      <c r="AD69" s="1187"/>
      <c r="AE69" s="1187"/>
      <c r="AF69" s="1188"/>
      <c r="AG69" s="1255"/>
      <c r="AH69" s="1256"/>
      <c r="AI69" s="1256"/>
      <c r="AJ69" s="1256"/>
      <c r="AK69" s="1256"/>
      <c r="AL69" s="1256"/>
      <c r="AM69" s="1256"/>
      <c r="AN69" s="1256"/>
      <c r="AO69" s="1256"/>
      <c r="AP69" s="1256"/>
      <c r="AQ69" s="1256"/>
      <c r="AR69" s="1256"/>
      <c r="AS69" s="1256"/>
      <c r="AT69" s="1256"/>
      <c r="AU69" s="1256"/>
      <c r="AV69" s="1256"/>
      <c r="AW69" s="1256"/>
      <c r="AX69" s="1256"/>
      <c r="AY69" s="1256"/>
      <c r="AZ69" s="1256"/>
      <c r="BA69" s="1256"/>
      <c r="BB69" s="1256"/>
      <c r="BC69" s="1256"/>
      <c r="BD69" s="1256"/>
      <c r="BE69" s="1256"/>
      <c r="BF69" s="1256"/>
      <c r="BG69" s="1256"/>
      <c r="BH69" s="1256"/>
      <c r="BI69" s="1256"/>
      <c r="BJ69" s="1256"/>
      <c r="BK69" s="1256"/>
      <c r="BL69" s="1256"/>
      <c r="BM69" s="1256"/>
      <c r="BN69" s="1256"/>
      <c r="BO69" s="1256"/>
      <c r="BP69" s="1257"/>
      <c r="BQ69" s="1192"/>
      <c r="BR69" s="1192"/>
      <c r="BS69" s="1192"/>
      <c r="BT69" s="1192"/>
      <c r="BU69" s="1192"/>
      <c r="BV69" s="1192"/>
      <c r="BW69" s="1192"/>
      <c r="BX69" s="1192"/>
      <c r="BY69" s="1258"/>
      <c r="BZ69" s="1259"/>
      <c r="CA69" s="1259"/>
      <c r="CB69" s="1259"/>
      <c r="CC69" s="1259"/>
      <c r="CD69" s="1259"/>
      <c r="CE69" s="1259"/>
      <c r="CF69" s="1259"/>
      <c r="CG69" s="1259"/>
      <c r="CH69" s="1259"/>
      <c r="CI69" s="1259"/>
      <c r="CJ69" s="1259"/>
      <c r="CK69" s="1259"/>
      <c r="CL69" s="1259"/>
      <c r="CM69" s="1259"/>
      <c r="CN69" s="1259"/>
      <c r="CO69" s="1259"/>
      <c r="CP69" s="1259"/>
      <c r="CQ69" s="1259"/>
      <c r="CR69" s="1259"/>
      <c r="CS69" s="1259"/>
      <c r="CT69" s="1259"/>
      <c r="CU69" s="1259"/>
      <c r="CV69" s="1259"/>
      <c r="CW69" s="1259"/>
      <c r="CX69" s="1259"/>
      <c r="CY69" s="1259"/>
      <c r="CZ69" s="1260"/>
      <c r="DA69" s="1195"/>
      <c r="DB69" s="1196"/>
      <c r="DC69" s="1196"/>
      <c r="DD69" s="1196"/>
      <c r="DE69" s="1196"/>
      <c r="DF69" s="1196"/>
      <c r="DG69" s="1196"/>
      <c r="DH69" s="1196"/>
      <c r="DI69" s="1196"/>
      <c r="DJ69" s="1196"/>
      <c r="DK69" s="1197"/>
      <c r="DL69" s="1197"/>
      <c r="DM69" s="1197"/>
      <c r="DN69" s="1197"/>
      <c r="DO69" s="1197"/>
      <c r="DP69" s="1197"/>
      <c r="DQ69" s="1197"/>
      <c r="DR69" s="1197"/>
      <c r="DS69" s="1197"/>
      <c r="DT69" s="1197"/>
      <c r="DU69" s="1261"/>
      <c r="DV69" s="1262"/>
      <c r="DW69" s="1262"/>
      <c r="DX69" s="1262"/>
      <c r="DY69" s="1262"/>
      <c r="DZ69" s="1262"/>
      <c r="EA69" s="1262"/>
      <c r="EB69" s="1262"/>
      <c r="EC69" s="1262"/>
      <c r="ED69" s="1262"/>
      <c r="EE69" s="1262"/>
      <c r="EF69" s="1262"/>
      <c r="EG69" s="1262"/>
      <c r="EH69" s="1262"/>
      <c r="EI69" s="1262"/>
      <c r="EJ69" s="1262"/>
      <c r="EK69" s="1262"/>
      <c r="EL69" s="1262"/>
      <c r="EM69" s="1262"/>
      <c r="EN69" s="1262"/>
      <c r="EO69" s="1262"/>
      <c r="EP69" s="1262"/>
      <c r="EQ69" s="1262"/>
      <c r="ER69" s="1262"/>
      <c r="ES69" s="1262"/>
      <c r="ET69" s="1262"/>
      <c r="EU69" s="1262"/>
      <c r="EV69" s="1262"/>
      <c r="EW69" s="1262"/>
      <c r="EX69" s="1262"/>
      <c r="EY69" s="1262"/>
      <c r="EZ69" s="1262"/>
      <c r="FA69" s="1262"/>
      <c r="FB69" s="1262"/>
      <c r="FC69" s="1262"/>
      <c r="FD69" s="1263"/>
    </row>
    <row r="70" spans="1:179" ht="6" customHeight="1">
      <c r="A70" s="152"/>
      <c r="C70" s="1205"/>
      <c r="D70" s="1206"/>
      <c r="E70" s="1206"/>
      <c r="F70" s="1207"/>
      <c r="G70" s="1336"/>
      <c r="H70" s="1336"/>
      <c r="I70" s="1336"/>
      <c r="J70" s="1336"/>
      <c r="K70" s="1214"/>
      <c r="L70" s="1215"/>
      <c r="M70" s="1215"/>
      <c r="N70" s="1215"/>
      <c r="O70" s="1215"/>
      <c r="P70" s="1215"/>
      <c r="Q70" s="1215"/>
      <c r="R70" s="1215"/>
      <c r="S70" s="1215"/>
      <c r="T70" s="1215"/>
      <c r="U70" s="1215"/>
      <c r="V70" s="1215"/>
      <c r="W70" s="1215"/>
      <c r="X70" s="1215"/>
      <c r="Y70" s="1215"/>
      <c r="Z70" s="1215"/>
      <c r="AA70" s="1215"/>
      <c r="AB70" s="1216"/>
      <c r="AC70" s="1237" t="s">
        <v>219</v>
      </c>
      <c r="AD70" s="1238"/>
      <c r="AE70" s="1238"/>
      <c r="AF70" s="1239"/>
      <c r="AG70" s="1171">
        <f>総括表!T51</f>
        <v>0</v>
      </c>
      <c r="AH70" s="1172"/>
      <c r="AI70" s="1172"/>
      <c r="AJ70" s="1172"/>
      <c r="AK70" s="1172"/>
      <c r="AL70" s="1172"/>
      <c r="AM70" s="1172"/>
      <c r="AN70" s="1172"/>
      <c r="AO70" s="1172"/>
      <c r="AP70" s="1172"/>
      <c r="AQ70" s="1172"/>
      <c r="AR70" s="1172"/>
      <c r="AS70" s="1172"/>
      <c r="AT70" s="1172"/>
      <c r="AU70" s="1172"/>
      <c r="AV70" s="1172"/>
      <c r="AW70" s="1172"/>
      <c r="AX70" s="1172"/>
      <c r="AY70" s="1172"/>
      <c r="AZ70" s="1172"/>
      <c r="BA70" s="1172"/>
      <c r="BB70" s="1172"/>
      <c r="BC70" s="1172"/>
      <c r="BD70" s="1172"/>
      <c r="BE70" s="1172"/>
      <c r="BF70" s="1172"/>
      <c r="BG70" s="1172"/>
      <c r="BH70" s="1172"/>
      <c r="BI70" s="1172"/>
      <c r="BJ70" s="1172"/>
      <c r="BK70" s="1172"/>
      <c r="BL70" s="1172"/>
      <c r="BM70" s="1172"/>
      <c r="BN70" s="1172"/>
      <c r="BO70" s="1172"/>
      <c r="BP70" s="1173"/>
      <c r="BQ70" s="1174">
        <v>23</v>
      </c>
      <c r="BR70" s="1174"/>
      <c r="BS70" s="1174"/>
      <c r="BT70" s="1174"/>
      <c r="BU70" s="1174"/>
      <c r="BV70" s="1174"/>
      <c r="BW70" s="1174"/>
      <c r="BX70" s="1174"/>
      <c r="BY70" s="1240">
        <f>ROUNDDOWN(AG70*(BQ70/100)/1000,0)</f>
        <v>0</v>
      </c>
      <c r="BZ70" s="1240"/>
      <c r="CA70" s="1240"/>
      <c r="CB70" s="1240"/>
      <c r="CC70" s="1240"/>
      <c r="CD70" s="1240"/>
      <c r="CE70" s="1240"/>
      <c r="CF70" s="1240"/>
      <c r="CG70" s="1240"/>
      <c r="CH70" s="1240"/>
      <c r="CI70" s="1240"/>
      <c r="CJ70" s="1240"/>
      <c r="CK70" s="1240"/>
      <c r="CL70" s="1240"/>
      <c r="CM70" s="1240"/>
      <c r="CN70" s="1240"/>
      <c r="CO70" s="1240"/>
      <c r="CP70" s="1240"/>
      <c r="CQ70" s="1240"/>
      <c r="CR70" s="1240"/>
      <c r="CS70" s="1240"/>
      <c r="CT70" s="1240"/>
      <c r="CU70" s="1240"/>
      <c r="CV70" s="1240"/>
      <c r="CW70" s="1240"/>
      <c r="CX70" s="1240"/>
      <c r="CY70" s="1240"/>
      <c r="CZ70" s="1241"/>
      <c r="DA70" s="1177">
        <v>12</v>
      </c>
      <c r="DB70" s="1178"/>
      <c r="DC70" s="1178"/>
      <c r="DD70" s="1178"/>
      <c r="DE70" s="1178"/>
      <c r="DF70" s="1178"/>
      <c r="DG70" s="1178"/>
      <c r="DH70" s="1178"/>
      <c r="DI70" s="1178"/>
      <c r="DJ70" s="1178"/>
      <c r="DK70" s="1181"/>
      <c r="DL70" s="1181"/>
      <c r="DM70" s="1181"/>
      <c r="DN70" s="1181"/>
      <c r="DO70" s="1181"/>
      <c r="DP70" s="1181"/>
      <c r="DQ70" s="1181"/>
      <c r="DR70" s="1181"/>
      <c r="DS70" s="1181"/>
      <c r="DT70" s="1181"/>
      <c r="DU70" s="1123">
        <f>ROUNDDOWN(IF(DK70="",BY70*DK70,BY70*DK70),0)</f>
        <v>0</v>
      </c>
      <c r="DV70" s="1124"/>
      <c r="DW70" s="1124"/>
      <c r="DX70" s="1124"/>
      <c r="DY70" s="1124"/>
      <c r="DZ70" s="1124"/>
      <c r="EA70" s="1124"/>
      <c r="EB70" s="1124"/>
      <c r="EC70" s="1124"/>
      <c r="ED70" s="1124"/>
      <c r="EE70" s="1124"/>
      <c r="EF70" s="1124"/>
      <c r="EG70" s="1124"/>
      <c r="EH70" s="1124"/>
      <c r="EI70" s="1124"/>
      <c r="EJ70" s="1124"/>
      <c r="EK70" s="1124"/>
      <c r="EL70" s="1124"/>
      <c r="EM70" s="1124"/>
      <c r="EN70" s="1124"/>
      <c r="EO70" s="1124"/>
      <c r="EP70" s="1124"/>
      <c r="EQ70" s="1124"/>
      <c r="ER70" s="1124"/>
      <c r="ES70" s="1124"/>
      <c r="ET70" s="1124"/>
      <c r="EU70" s="1124"/>
      <c r="EV70" s="1124"/>
      <c r="EW70" s="1124"/>
      <c r="EX70" s="1124"/>
      <c r="EY70" s="1124"/>
      <c r="EZ70" s="1124"/>
      <c r="FA70" s="1124"/>
      <c r="FB70" s="1124"/>
      <c r="FC70" s="1124"/>
      <c r="FD70" s="1125"/>
      <c r="FO70" s="165"/>
      <c r="FP70" s="165"/>
      <c r="FQ70" s="165"/>
      <c r="FR70" s="165"/>
    </row>
    <row r="71" spans="1:179" ht="6" customHeight="1">
      <c r="A71" s="152"/>
      <c r="C71" s="1208"/>
      <c r="D71" s="1209"/>
      <c r="E71" s="1209"/>
      <c r="F71" s="1210"/>
      <c r="G71" s="1336"/>
      <c r="H71" s="1336"/>
      <c r="I71" s="1336"/>
      <c r="J71" s="1336"/>
      <c r="K71" s="1217"/>
      <c r="L71" s="1218"/>
      <c r="M71" s="1218"/>
      <c r="N71" s="1218"/>
      <c r="O71" s="1218"/>
      <c r="P71" s="1218"/>
      <c r="Q71" s="1218"/>
      <c r="R71" s="1218"/>
      <c r="S71" s="1218"/>
      <c r="T71" s="1218"/>
      <c r="U71" s="1218"/>
      <c r="V71" s="1218"/>
      <c r="W71" s="1218"/>
      <c r="X71" s="1218"/>
      <c r="Y71" s="1218"/>
      <c r="Z71" s="1218"/>
      <c r="AA71" s="1218"/>
      <c r="AB71" s="1219"/>
      <c r="AC71" s="1220"/>
      <c r="AD71" s="1221"/>
      <c r="AE71" s="1221"/>
      <c r="AF71" s="1222"/>
      <c r="AG71" s="1171"/>
      <c r="AH71" s="1172"/>
      <c r="AI71" s="1172"/>
      <c r="AJ71" s="1172"/>
      <c r="AK71" s="1172"/>
      <c r="AL71" s="1172"/>
      <c r="AM71" s="1172"/>
      <c r="AN71" s="1172"/>
      <c r="AO71" s="1172"/>
      <c r="AP71" s="1172"/>
      <c r="AQ71" s="1172"/>
      <c r="AR71" s="1172"/>
      <c r="AS71" s="1172"/>
      <c r="AT71" s="1172"/>
      <c r="AU71" s="1172"/>
      <c r="AV71" s="1172"/>
      <c r="AW71" s="1172"/>
      <c r="AX71" s="1172"/>
      <c r="AY71" s="1172"/>
      <c r="AZ71" s="1172"/>
      <c r="BA71" s="1172"/>
      <c r="BB71" s="1172"/>
      <c r="BC71" s="1172"/>
      <c r="BD71" s="1172"/>
      <c r="BE71" s="1172"/>
      <c r="BF71" s="1172"/>
      <c r="BG71" s="1172"/>
      <c r="BH71" s="1172"/>
      <c r="BI71" s="1172"/>
      <c r="BJ71" s="1172"/>
      <c r="BK71" s="1172"/>
      <c r="BL71" s="1172"/>
      <c r="BM71" s="1172"/>
      <c r="BN71" s="1172"/>
      <c r="BO71" s="1172"/>
      <c r="BP71" s="1173"/>
      <c r="BQ71" s="902"/>
      <c r="BR71" s="902"/>
      <c r="BS71" s="902"/>
      <c r="BT71" s="902"/>
      <c r="BU71" s="902"/>
      <c r="BV71" s="902"/>
      <c r="BW71" s="902"/>
      <c r="BX71" s="902"/>
      <c r="BY71" s="1230"/>
      <c r="BZ71" s="1230"/>
      <c r="CA71" s="1230"/>
      <c r="CB71" s="1230"/>
      <c r="CC71" s="1230"/>
      <c r="CD71" s="1230"/>
      <c r="CE71" s="1230"/>
      <c r="CF71" s="1230"/>
      <c r="CG71" s="1230"/>
      <c r="CH71" s="1230"/>
      <c r="CI71" s="1230"/>
      <c r="CJ71" s="1230"/>
      <c r="CK71" s="1230"/>
      <c r="CL71" s="1230"/>
      <c r="CM71" s="1230"/>
      <c r="CN71" s="1230"/>
      <c r="CO71" s="1230"/>
      <c r="CP71" s="1230"/>
      <c r="CQ71" s="1230"/>
      <c r="CR71" s="1230"/>
      <c r="CS71" s="1230"/>
      <c r="CT71" s="1230"/>
      <c r="CU71" s="1230"/>
      <c r="CV71" s="1230"/>
      <c r="CW71" s="1230"/>
      <c r="CX71" s="1230"/>
      <c r="CY71" s="1230"/>
      <c r="CZ71" s="1231"/>
      <c r="DA71" s="1179"/>
      <c r="DB71" s="1180"/>
      <c r="DC71" s="1180"/>
      <c r="DD71" s="1180"/>
      <c r="DE71" s="1180"/>
      <c r="DF71" s="1180"/>
      <c r="DG71" s="1180"/>
      <c r="DH71" s="1180"/>
      <c r="DI71" s="1180"/>
      <c r="DJ71" s="1180"/>
      <c r="DK71" s="1182"/>
      <c r="DL71" s="1182"/>
      <c r="DM71" s="1182"/>
      <c r="DN71" s="1182"/>
      <c r="DO71" s="1182"/>
      <c r="DP71" s="1182"/>
      <c r="DQ71" s="1182"/>
      <c r="DR71" s="1182"/>
      <c r="DS71" s="1182"/>
      <c r="DT71" s="1182"/>
      <c r="DU71" s="1162"/>
      <c r="DV71" s="1163"/>
      <c r="DW71" s="1163"/>
      <c r="DX71" s="1163"/>
      <c r="DY71" s="1163"/>
      <c r="DZ71" s="1163"/>
      <c r="EA71" s="1163"/>
      <c r="EB71" s="1163"/>
      <c r="EC71" s="1163"/>
      <c r="ED71" s="1163"/>
      <c r="EE71" s="1163"/>
      <c r="EF71" s="1163"/>
      <c r="EG71" s="1163"/>
      <c r="EH71" s="1163"/>
      <c r="EI71" s="1163"/>
      <c r="EJ71" s="1163"/>
      <c r="EK71" s="1163"/>
      <c r="EL71" s="1163"/>
      <c r="EM71" s="1163"/>
      <c r="EN71" s="1163"/>
      <c r="EO71" s="1163"/>
      <c r="EP71" s="1163"/>
      <c r="EQ71" s="1163"/>
      <c r="ER71" s="1163"/>
      <c r="ES71" s="1163"/>
      <c r="ET71" s="1163"/>
      <c r="EU71" s="1163"/>
      <c r="EV71" s="1163"/>
      <c r="EW71" s="1163"/>
      <c r="EX71" s="1163"/>
      <c r="EY71" s="1163"/>
      <c r="EZ71" s="1163"/>
      <c r="FA71" s="1163"/>
      <c r="FB71" s="1163"/>
      <c r="FC71" s="1163"/>
      <c r="FD71" s="1164"/>
      <c r="FO71" s="165"/>
      <c r="FP71" s="165"/>
      <c r="FQ71" s="165"/>
      <c r="FR71" s="165"/>
    </row>
    <row r="72" spans="1:179" ht="6" customHeight="1">
      <c r="A72" s="148" t="s">
        <v>238</v>
      </c>
      <c r="B72" s="144">
        <v>8</v>
      </c>
      <c r="C72" s="1202" t="s">
        <v>239</v>
      </c>
      <c r="D72" s="1203"/>
      <c r="E72" s="1203"/>
      <c r="F72" s="1204"/>
      <c r="G72" s="1336"/>
      <c r="H72" s="1336"/>
      <c r="I72" s="1336"/>
      <c r="J72" s="1336"/>
      <c r="K72" s="1211" t="s">
        <v>240</v>
      </c>
      <c r="L72" s="1212"/>
      <c r="M72" s="1212"/>
      <c r="N72" s="1212"/>
      <c r="O72" s="1212"/>
      <c r="P72" s="1212"/>
      <c r="Q72" s="1212"/>
      <c r="R72" s="1213"/>
      <c r="S72" s="1211" t="s">
        <v>241</v>
      </c>
      <c r="T72" s="1212"/>
      <c r="U72" s="1212"/>
      <c r="V72" s="1212"/>
      <c r="W72" s="1212"/>
      <c r="X72" s="1212"/>
      <c r="Y72" s="1212"/>
      <c r="Z72" s="1212"/>
      <c r="AA72" s="1212"/>
      <c r="AB72" s="1213"/>
      <c r="AC72" s="1220" t="s">
        <v>215</v>
      </c>
      <c r="AD72" s="1221"/>
      <c r="AE72" s="1221"/>
      <c r="AF72" s="1222"/>
      <c r="AG72" s="1226">
        <f>総括表!T53</f>
        <v>0</v>
      </c>
      <c r="AH72" s="1227"/>
      <c r="AI72" s="1227"/>
      <c r="AJ72" s="1227"/>
      <c r="AK72" s="1227"/>
      <c r="AL72" s="1227"/>
      <c r="AM72" s="1227"/>
      <c r="AN72" s="1227"/>
      <c r="AO72" s="1227"/>
      <c r="AP72" s="1227"/>
      <c r="AQ72" s="1227"/>
      <c r="AR72" s="1227"/>
      <c r="AS72" s="1227"/>
      <c r="AT72" s="1227"/>
      <c r="AU72" s="1227"/>
      <c r="AV72" s="1227"/>
      <c r="AW72" s="1227"/>
      <c r="AX72" s="1227"/>
      <c r="AY72" s="1227"/>
      <c r="AZ72" s="1227"/>
      <c r="BA72" s="1227"/>
      <c r="BB72" s="1227"/>
      <c r="BC72" s="1227"/>
      <c r="BD72" s="1227"/>
      <c r="BE72" s="1227"/>
      <c r="BF72" s="1227"/>
      <c r="BG72" s="1227"/>
      <c r="BH72" s="1227"/>
      <c r="BI72" s="1227"/>
      <c r="BJ72" s="1227"/>
      <c r="BK72" s="1227"/>
      <c r="BL72" s="1227"/>
      <c r="BM72" s="1227"/>
      <c r="BN72" s="1227"/>
      <c r="BO72" s="1227"/>
      <c r="BP72" s="1228"/>
      <c r="BQ72" s="902">
        <v>38</v>
      </c>
      <c r="BR72" s="902"/>
      <c r="BS72" s="902"/>
      <c r="BT72" s="902"/>
      <c r="BU72" s="902"/>
      <c r="BV72" s="902"/>
      <c r="BW72" s="902"/>
      <c r="BX72" s="902"/>
      <c r="BY72" s="1230">
        <f>ROUNDDOWN(AG72*(BQ72/100)/1000,0)</f>
        <v>0</v>
      </c>
      <c r="BZ72" s="1230"/>
      <c r="CA72" s="1230"/>
      <c r="CB72" s="1230"/>
      <c r="CC72" s="1230"/>
      <c r="CD72" s="1230"/>
      <c r="CE72" s="1230"/>
      <c r="CF72" s="1230"/>
      <c r="CG72" s="1230"/>
      <c r="CH72" s="1230"/>
      <c r="CI72" s="1230"/>
      <c r="CJ72" s="1230"/>
      <c r="CK72" s="1230"/>
      <c r="CL72" s="1230"/>
      <c r="CM72" s="1230"/>
      <c r="CN72" s="1230"/>
      <c r="CO72" s="1230"/>
      <c r="CP72" s="1230"/>
      <c r="CQ72" s="1230"/>
      <c r="CR72" s="1230"/>
      <c r="CS72" s="1230"/>
      <c r="CT72" s="1230"/>
      <c r="CU72" s="1230"/>
      <c r="CV72" s="1230"/>
      <c r="CW72" s="1230"/>
      <c r="CX72" s="1230"/>
      <c r="CY72" s="1230"/>
      <c r="CZ72" s="1231"/>
      <c r="DA72" s="1244">
        <v>7.5</v>
      </c>
      <c r="DB72" s="1245"/>
      <c r="DC72" s="1245"/>
      <c r="DD72" s="1245"/>
      <c r="DE72" s="1245"/>
      <c r="DF72" s="1245"/>
      <c r="DG72" s="1245"/>
      <c r="DH72" s="1245"/>
      <c r="DI72" s="1245"/>
      <c r="DJ72" s="1245"/>
      <c r="DK72" s="1182"/>
      <c r="DL72" s="1182"/>
      <c r="DM72" s="1182"/>
      <c r="DN72" s="1182"/>
      <c r="DO72" s="1182"/>
      <c r="DP72" s="1182"/>
      <c r="DQ72" s="1182"/>
      <c r="DR72" s="1182"/>
      <c r="DS72" s="1182"/>
      <c r="DT72" s="1182"/>
      <c r="DU72" s="1162">
        <f>ROUNDDOWN(IF(DK72="",BY72*DK72,BY72*DK72),0)</f>
        <v>0</v>
      </c>
      <c r="DV72" s="1163"/>
      <c r="DW72" s="1163"/>
      <c r="DX72" s="1163"/>
      <c r="DY72" s="1163"/>
      <c r="DZ72" s="1163"/>
      <c r="EA72" s="1163"/>
      <c r="EB72" s="1163"/>
      <c r="EC72" s="1163"/>
      <c r="ED72" s="1163"/>
      <c r="EE72" s="1163"/>
      <c r="EF72" s="1163"/>
      <c r="EG72" s="1163"/>
      <c r="EH72" s="1163"/>
      <c r="EI72" s="1163"/>
      <c r="EJ72" s="1163"/>
      <c r="EK72" s="1163"/>
      <c r="EL72" s="1163"/>
      <c r="EM72" s="1163"/>
      <c r="EN72" s="1163"/>
      <c r="EO72" s="1163"/>
      <c r="EP72" s="1163"/>
      <c r="EQ72" s="1163"/>
      <c r="ER72" s="1163"/>
      <c r="ES72" s="1163"/>
      <c r="ET72" s="1163"/>
      <c r="EU72" s="1163"/>
      <c r="EV72" s="1163"/>
      <c r="EW72" s="1163"/>
      <c r="EX72" s="1163"/>
      <c r="EY72" s="1163"/>
      <c r="EZ72" s="1163"/>
      <c r="FA72" s="1163"/>
      <c r="FB72" s="1163"/>
      <c r="FC72" s="1163"/>
      <c r="FD72" s="1164"/>
      <c r="FE72" s="883" t="s">
        <v>242</v>
      </c>
      <c r="FF72" s="883"/>
      <c r="FG72" s="883"/>
      <c r="FH72" s="883"/>
      <c r="FI72" s="883"/>
      <c r="FJ72" s="883"/>
      <c r="FK72" s="883"/>
      <c r="FL72" s="883"/>
      <c r="FM72" s="883"/>
      <c r="FN72" s="883"/>
      <c r="FO72" s="883"/>
      <c r="FP72" s="883"/>
      <c r="FQ72" s="883"/>
      <c r="FR72" s="883"/>
    </row>
    <row r="73" spans="1:179" ht="6" customHeight="1">
      <c r="A73" s="152"/>
      <c r="B73" s="178" t="s">
        <v>243</v>
      </c>
      <c r="C73" s="1205"/>
      <c r="D73" s="1206"/>
      <c r="E73" s="1206"/>
      <c r="F73" s="1207"/>
      <c r="G73" s="1336"/>
      <c r="H73" s="1336"/>
      <c r="I73" s="1336"/>
      <c r="J73" s="1336"/>
      <c r="K73" s="1214"/>
      <c r="L73" s="1215"/>
      <c r="M73" s="1215"/>
      <c r="N73" s="1215"/>
      <c r="O73" s="1215"/>
      <c r="P73" s="1215"/>
      <c r="Q73" s="1215"/>
      <c r="R73" s="1216"/>
      <c r="S73" s="1214"/>
      <c r="T73" s="1215"/>
      <c r="U73" s="1215"/>
      <c r="V73" s="1215"/>
      <c r="W73" s="1215"/>
      <c r="X73" s="1215"/>
      <c r="Y73" s="1215"/>
      <c r="Z73" s="1215"/>
      <c r="AA73" s="1215"/>
      <c r="AB73" s="1216"/>
      <c r="AC73" s="1223"/>
      <c r="AD73" s="1224"/>
      <c r="AE73" s="1224"/>
      <c r="AF73" s="1225"/>
      <c r="AG73" s="1171"/>
      <c r="AH73" s="1172"/>
      <c r="AI73" s="1172"/>
      <c r="AJ73" s="1172"/>
      <c r="AK73" s="1172"/>
      <c r="AL73" s="1172"/>
      <c r="AM73" s="1172"/>
      <c r="AN73" s="1172"/>
      <c r="AO73" s="1172"/>
      <c r="AP73" s="1172"/>
      <c r="AQ73" s="1172"/>
      <c r="AR73" s="1172"/>
      <c r="AS73" s="1172"/>
      <c r="AT73" s="1172"/>
      <c r="AU73" s="1172"/>
      <c r="AV73" s="1172"/>
      <c r="AW73" s="1172"/>
      <c r="AX73" s="1172"/>
      <c r="AY73" s="1172"/>
      <c r="AZ73" s="1172"/>
      <c r="BA73" s="1172"/>
      <c r="BB73" s="1172"/>
      <c r="BC73" s="1172"/>
      <c r="BD73" s="1172"/>
      <c r="BE73" s="1172"/>
      <c r="BF73" s="1172"/>
      <c r="BG73" s="1172"/>
      <c r="BH73" s="1172"/>
      <c r="BI73" s="1172"/>
      <c r="BJ73" s="1172"/>
      <c r="BK73" s="1172"/>
      <c r="BL73" s="1172"/>
      <c r="BM73" s="1172"/>
      <c r="BN73" s="1172"/>
      <c r="BO73" s="1172"/>
      <c r="BP73" s="1173"/>
      <c r="BQ73" s="1229"/>
      <c r="BR73" s="1229"/>
      <c r="BS73" s="1229"/>
      <c r="BT73" s="1229"/>
      <c r="BU73" s="1229"/>
      <c r="BV73" s="1229"/>
      <c r="BW73" s="1229"/>
      <c r="BX73" s="1229"/>
      <c r="BY73" s="1232"/>
      <c r="BZ73" s="1232"/>
      <c r="CA73" s="1232"/>
      <c r="CB73" s="1232"/>
      <c r="CC73" s="1232"/>
      <c r="CD73" s="1232"/>
      <c r="CE73" s="1232"/>
      <c r="CF73" s="1232"/>
      <c r="CG73" s="1232"/>
      <c r="CH73" s="1232"/>
      <c r="CI73" s="1232"/>
      <c r="CJ73" s="1232"/>
      <c r="CK73" s="1232"/>
      <c r="CL73" s="1232"/>
      <c r="CM73" s="1232"/>
      <c r="CN73" s="1232"/>
      <c r="CO73" s="1232"/>
      <c r="CP73" s="1232"/>
      <c r="CQ73" s="1232"/>
      <c r="CR73" s="1232"/>
      <c r="CS73" s="1232"/>
      <c r="CT73" s="1232"/>
      <c r="CU73" s="1232"/>
      <c r="CV73" s="1232"/>
      <c r="CW73" s="1232"/>
      <c r="CX73" s="1232"/>
      <c r="CY73" s="1232"/>
      <c r="CZ73" s="1233"/>
      <c r="DA73" s="1246"/>
      <c r="DB73" s="1247"/>
      <c r="DC73" s="1247"/>
      <c r="DD73" s="1247"/>
      <c r="DE73" s="1247"/>
      <c r="DF73" s="1247"/>
      <c r="DG73" s="1247"/>
      <c r="DH73" s="1247"/>
      <c r="DI73" s="1247"/>
      <c r="DJ73" s="1247"/>
      <c r="DK73" s="1236"/>
      <c r="DL73" s="1236"/>
      <c r="DM73" s="1236"/>
      <c r="DN73" s="1236"/>
      <c r="DO73" s="1236"/>
      <c r="DP73" s="1236"/>
      <c r="DQ73" s="1236"/>
      <c r="DR73" s="1236"/>
      <c r="DS73" s="1236"/>
      <c r="DT73" s="1236"/>
      <c r="DU73" s="1120"/>
      <c r="DV73" s="1121"/>
      <c r="DW73" s="1121"/>
      <c r="DX73" s="1121"/>
      <c r="DY73" s="1121"/>
      <c r="DZ73" s="1121"/>
      <c r="EA73" s="1121"/>
      <c r="EB73" s="1121"/>
      <c r="EC73" s="1121"/>
      <c r="ED73" s="1121"/>
      <c r="EE73" s="1121"/>
      <c r="EF73" s="1121"/>
      <c r="EG73" s="1121"/>
      <c r="EH73" s="1121"/>
      <c r="EI73" s="1121"/>
      <c r="EJ73" s="1121"/>
      <c r="EK73" s="1121"/>
      <c r="EL73" s="1121"/>
      <c r="EM73" s="1121"/>
      <c r="EN73" s="1121"/>
      <c r="EO73" s="1121"/>
      <c r="EP73" s="1121"/>
      <c r="EQ73" s="1121"/>
      <c r="ER73" s="1121"/>
      <c r="ES73" s="1121"/>
      <c r="ET73" s="1121"/>
      <c r="EU73" s="1121"/>
      <c r="EV73" s="1121"/>
      <c r="EW73" s="1121"/>
      <c r="EX73" s="1121"/>
      <c r="EY73" s="1121"/>
      <c r="EZ73" s="1121"/>
      <c r="FA73" s="1121"/>
      <c r="FB73" s="1121"/>
      <c r="FC73" s="1121"/>
      <c r="FD73" s="1122"/>
      <c r="FE73" s="883"/>
      <c r="FF73" s="883"/>
      <c r="FG73" s="883"/>
      <c r="FH73" s="883"/>
      <c r="FI73" s="883"/>
      <c r="FJ73" s="883"/>
      <c r="FK73" s="883"/>
      <c r="FL73" s="883"/>
      <c r="FM73" s="883"/>
      <c r="FN73" s="883"/>
      <c r="FO73" s="883"/>
      <c r="FP73" s="883"/>
      <c r="FQ73" s="883"/>
      <c r="FR73" s="883"/>
    </row>
    <row r="74" spans="1:179" ht="6" customHeight="1">
      <c r="A74" s="152"/>
      <c r="C74" s="1205"/>
      <c r="D74" s="1206"/>
      <c r="E74" s="1206"/>
      <c r="F74" s="1207"/>
      <c r="G74" s="1336"/>
      <c r="H74" s="1336"/>
      <c r="I74" s="1336"/>
      <c r="J74" s="1336"/>
      <c r="K74" s="1214"/>
      <c r="L74" s="1215"/>
      <c r="M74" s="1215"/>
      <c r="N74" s="1215"/>
      <c r="O74" s="1215"/>
      <c r="P74" s="1215"/>
      <c r="Q74" s="1215"/>
      <c r="R74" s="1216"/>
      <c r="S74" s="1214"/>
      <c r="T74" s="1215"/>
      <c r="U74" s="1215"/>
      <c r="V74" s="1215"/>
      <c r="W74" s="1215"/>
      <c r="X74" s="1215"/>
      <c r="Y74" s="1215"/>
      <c r="Z74" s="1215"/>
      <c r="AA74" s="1215"/>
      <c r="AB74" s="1216"/>
      <c r="AC74" s="1186" t="s">
        <v>25</v>
      </c>
      <c r="AD74" s="1187"/>
      <c r="AE74" s="1187"/>
      <c r="AF74" s="1188"/>
      <c r="AG74" s="1189">
        <f>総括表!T55</f>
        <v>0</v>
      </c>
      <c r="AH74" s="1190"/>
      <c r="AI74" s="1190"/>
      <c r="AJ74" s="1190"/>
      <c r="AK74" s="1190"/>
      <c r="AL74" s="1190"/>
      <c r="AM74" s="1190"/>
      <c r="AN74" s="1190"/>
      <c r="AO74" s="1190"/>
      <c r="AP74" s="1190"/>
      <c r="AQ74" s="1190"/>
      <c r="AR74" s="1190"/>
      <c r="AS74" s="1190"/>
      <c r="AT74" s="1190"/>
      <c r="AU74" s="1190"/>
      <c r="AV74" s="1190"/>
      <c r="AW74" s="1190"/>
      <c r="AX74" s="1190"/>
      <c r="AY74" s="1190"/>
      <c r="AZ74" s="1190"/>
      <c r="BA74" s="1190"/>
      <c r="BB74" s="1190"/>
      <c r="BC74" s="1190"/>
      <c r="BD74" s="1190"/>
      <c r="BE74" s="1190"/>
      <c r="BF74" s="1190"/>
      <c r="BG74" s="1190"/>
      <c r="BH74" s="1190"/>
      <c r="BI74" s="1190"/>
      <c r="BJ74" s="1190"/>
      <c r="BK74" s="1190"/>
      <c r="BL74" s="1190"/>
      <c r="BM74" s="1190"/>
      <c r="BN74" s="1190"/>
      <c r="BO74" s="1190"/>
      <c r="BP74" s="1191"/>
      <c r="BQ74" s="1192">
        <v>40</v>
      </c>
      <c r="BR74" s="1192"/>
      <c r="BS74" s="1192"/>
      <c r="BT74" s="1192"/>
      <c r="BU74" s="1192"/>
      <c r="BV74" s="1192"/>
      <c r="BW74" s="1192"/>
      <c r="BX74" s="1192"/>
      <c r="BY74" s="1193">
        <f>ROUNDDOWN(AG74*(BQ74/100)/1000,0)</f>
        <v>0</v>
      </c>
      <c r="BZ74" s="1193"/>
      <c r="CA74" s="1193"/>
      <c r="CB74" s="1193"/>
      <c r="CC74" s="1193"/>
      <c r="CD74" s="1193"/>
      <c r="CE74" s="1193"/>
      <c r="CF74" s="1193"/>
      <c r="CG74" s="1193"/>
      <c r="CH74" s="1193"/>
      <c r="CI74" s="1193"/>
      <c r="CJ74" s="1193"/>
      <c r="CK74" s="1193"/>
      <c r="CL74" s="1193"/>
      <c r="CM74" s="1193"/>
      <c r="CN74" s="1193"/>
      <c r="CO74" s="1193"/>
      <c r="CP74" s="1193"/>
      <c r="CQ74" s="1193"/>
      <c r="CR74" s="1193"/>
      <c r="CS74" s="1193"/>
      <c r="CT74" s="1193"/>
      <c r="CU74" s="1193"/>
      <c r="CV74" s="1193"/>
      <c r="CW74" s="1193"/>
      <c r="CX74" s="1193"/>
      <c r="CY74" s="1193"/>
      <c r="CZ74" s="1194"/>
      <c r="DA74" s="1250">
        <v>6.5</v>
      </c>
      <c r="DB74" s="1251"/>
      <c r="DC74" s="1251"/>
      <c r="DD74" s="1251"/>
      <c r="DE74" s="1251"/>
      <c r="DF74" s="1251"/>
      <c r="DG74" s="1251"/>
      <c r="DH74" s="1251"/>
      <c r="DI74" s="1251"/>
      <c r="DJ74" s="1252"/>
      <c r="DK74" s="1197"/>
      <c r="DL74" s="1197"/>
      <c r="DM74" s="1197"/>
      <c r="DN74" s="1197"/>
      <c r="DO74" s="1197"/>
      <c r="DP74" s="1197"/>
      <c r="DQ74" s="1197"/>
      <c r="DR74" s="1197"/>
      <c r="DS74" s="1197"/>
      <c r="DT74" s="1197"/>
      <c r="DU74" s="1159">
        <f>ROUNDDOWN(IF(DK74="",BY74*DK74,BY74*DK74),0)</f>
        <v>0</v>
      </c>
      <c r="DV74" s="1160"/>
      <c r="DW74" s="1160"/>
      <c r="DX74" s="1160"/>
      <c r="DY74" s="1160"/>
      <c r="DZ74" s="1160"/>
      <c r="EA74" s="1160"/>
      <c r="EB74" s="1160"/>
      <c r="EC74" s="1160"/>
      <c r="ED74" s="1160"/>
      <c r="EE74" s="1160"/>
      <c r="EF74" s="1160"/>
      <c r="EG74" s="1160"/>
      <c r="EH74" s="1160"/>
      <c r="EI74" s="1160"/>
      <c r="EJ74" s="1160"/>
      <c r="EK74" s="1160"/>
      <c r="EL74" s="1160"/>
      <c r="EM74" s="1160"/>
      <c r="EN74" s="1160"/>
      <c r="EO74" s="1160"/>
      <c r="EP74" s="1160"/>
      <c r="EQ74" s="1160"/>
      <c r="ER74" s="1160"/>
      <c r="ES74" s="1160"/>
      <c r="ET74" s="1160"/>
      <c r="EU74" s="1160"/>
      <c r="EV74" s="1160"/>
      <c r="EW74" s="1160"/>
      <c r="EX74" s="1160"/>
      <c r="EY74" s="1160"/>
      <c r="EZ74" s="1160"/>
      <c r="FA74" s="1160"/>
      <c r="FB74" s="1160"/>
      <c r="FC74" s="1160"/>
      <c r="FD74" s="1161"/>
      <c r="FE74" s="1253" t="s">
        <v>278</v>
      </c>
      <c r="FF74" s="1253"/>
      <c r="FG74" s="1253"/>
      <c r="FH74" s="1253"/>
      <c r="FI74" s="1253"/>
      <c r="FJ74" s="1253"/>
      <c r="FK74" s="1253"/>
      <c r="FL74" s="1253"/>
      <c r="FM74" s="1253"/>
      <c r="FN74" s="1253"/>
      <c r="FO74" s="1253"/>
      <c r="FP74" s="1253"/>
      <c r="FQ74" s="1253"/>
      <c r="FR74" s="1253"/>
      <c r="FS74" s="1253"/>
      <c r="FT74" s="1253"/>
      <c r="FU74" s="1253"/>
      <c r="FV74" s="1253"/>
      <c r="FW74" s="1253"/>
    </row>
    <row r="75" spans="1:179" ht="6" customHeight="1">
      <c r="A75" s="152"/>
      <c r="C75" s="1205"/>
      <c r="D75" s="1206"/>
      <c r="E75" s="1206"/>
      <c r="F75" s="1207"/>
      <c r="G75" s="1336"/>
      <c r="H75" s="1336"/>
      <c r="I75" s="1336"/>
      <c r="J75" s="1336"/>
      <c r="K75" s="1214"/>
      <c r="L75" s="1215"/>
      <c r="M75" s="1215"/>
      <c r="N75" s="1215"/>
      <c r="O75" s="1215"/>
      <c r="P75" s="1215"/>
      <c r="Q75" s="1215"/>
      <c r="R75" s="1216"/>
      <c r="S75" s="1214"/>
      <c r="T75" s="1215"/>
      <c r="U75" s="1215"/>
      <c r="V75" s="1215"/>
      <c r="W75" s="1215"/>
      <c r="X75" s="1215"/>
      <c r="Y75" s="1215"/>
      <c r="Z75" s="1215"/>
      <c r="AA75" s="1215"/>
      <c r="AB75" s="1216"/>
      <c r="AC75" s="1186"/>
      <c r="AD75" s="1187"/>
      <c r="AE75" s="1187"/>
      <c r="AF75" s="1188"/>
      <c r="AG75" s="1189"/>
      <c r="AH75" s="1190"/>
      <c r="AI75" s="1190"/>
      <c r="AJ75" s="1190"/>
      <c r="AK75" s="1190"/>
      <c r="AL75" s="1190"/>
      <c r="AM75" s="1190"/>
      <c r="AN75" s="1190"/>
      <c r="AO75" s="1190"/>
      <c r="AP75" s="1190"/>
      <c r="AQ75" s="1190"/>
      <c r="AR75" s="1190"/>
      <c r="AS75" s="1190"/>
      <c r="AT75" s="1190"/>
      <c r="AU75" s="1190"/>
      <c r="AV75" s="1190"/>
      <c r="AW75" s="1190"/>
      <c r="AX75" s="1190"/>
      <c r="AY75" s="1190"/>
      <c r="AZ75" s="1190"/>
      <c r="BA75" s="1190"/>
      <c r="BB75" s="1190"/>
      <c r="BC75" s="1190"/>
      <c r="BD75" s="1190"/>
      <c r="BE75" s="1190"/>
      <c r="BF75" s="1190"/>
      <c r="BG75" s="1190"/>
      <c r="BH75" s="1190"/>
      <c r="BI75" s="1190"/>
      <c r="BJ75" s="1190"/>
      <c r="BK75" s="1190"/>
      <c r="BL75" s="1190"/>
      <c r="BM75" s="1190"/>
      <c r="BN75" s="1190"/>
      <c r="BO75" s="1190"/>
      <c r="BP75" s="1191"/>
      <c r="BQ75" s="1192"/>
      <c r="BR75" s="1192"/>
      <c r="BS75" s="1192"/>
      <c r="BT75" s="1192"/>
      <c r="BU75" s="1192"/>
      <c r="BV75" s="1192"/>
      <c r="BW75" s="1192"/>
      <c r="BX75" s="1192"/>
      <c r="BY75" s="1193"/>
      <c r="BZ75" s="1193"/>
      <c r="CA75" s="1193"/>
      <c r="CB75" s="1193"/>
      <c r="CC75" s="1193"/>
      <c r="CD75" s="1193"/>
      <c r="CE75" s="1193"/>
      <c r="CF75" s="1193"/>
      <c r="CG75" s="1193"/>
      <c r="CH75" s="1193"/>
      <c r="CI75" s="1193"/>
      <c r="CJ75" s="1193"/>
      <c r="CK75" s="1193"/>
      <c r="CL75" s="1193"/>
      <c r="CM75" s="1193"/>
      <c r="CN75" s="1193"/>
      <c r="CO75" s="1193"/>
      <c r="CP75" s="1193"/>
      <c r="CQ75" s="1193"/>
      <c r="CR75" s="1193"/>
      <c r="CS75" s="1193"/>
      <c r="CT75" s="1193"/>
      <c r="CU75" s="1193"/>
      <c r="CV75" s="1193"/>
      <c r="CW75" s="1193"/>
      <c r="CX75" s="1193"/>
      <c r="CY75" s="1193"/>
      <c r="CZ75" s="1194"/>
      <c r="DA75" s="1250"/>
      <c r="DB75" s="1251"/>
      <c r="DC75" s="1251"/>
      <c r="DD75" s="1251"/>
      <c r="DE75" s="1251"/>
      <c r="DF75" s="1251"/>
      <c r="DG75" s="1251"/>
      <c r="DH75" s="1251"/>
      <c r="DI75" s="1251"/>
      <c r="DJ75" s="1252"/>
      <c r="DK75" s="1197"/>
      <c r="DL75" s="1197"/>
      <c r="DM75" s="1197"/>
      <c r="DN75" s="1197"/>
      <c r="DO75" s="1197"/>
      <c r="DP75" s="1197"/>
      <c r="DQ75" s="1197"/>
      <c r="DR75" s="1197"/>
      <c r="DS75" s="1197"/>
      <c r="DT75" s="1197"/>
      <c r="DU75" s="1159"/>
      <c r="DV75" s="1160"/>
      <c r="DW75" s="1160"/>
      <c r="DX75" s="1160"/>
      <c r="DY75" s="1160"/>
      <c r="DZ75" s="1160"/>
      <c r="EA75" s="1160"/>
      <c r="EB75" s="1160"/>
      <c r="EC75" s="1160"/>
      <c r="ED75" s="1160"/>
      <c r="EE75" s="1160"/>
      <c r="EF75" s="1160"/>
      <c r="EG75" s="1160"/>
      <c r="EH75" s="1160"/>
      <c r="EI75" s="1160"/>
      <c r="EJ75" s="1160"/>
      <c r="EK75" s="1160"/>
      <c r="EL75" s="1160"/>
      <c r="EM75" s="1160"/>
      <c r="EN75" s="1160"/>
      <c r="EO75" s="1160"/>
      <c r="EP75" s="1160"/>
      <c r="EQ75" s="1160"/>
      <c r="ER75" s="1160"/>
      <c r="ES75" s="1160"/>
      <c r="ET75" s="1160"/>
      <c r="EU75" s="1160"/>
      <c r="EV75" s="1160"/>
      <c r="EW75" s="1160"/>
      <c r="EX75" s="1160"/>
      <c r="EY75" s="1160"/>
      <c r="EZ75" s="1160"/>
      <c r="FA75" s="1160"/>
      <c r="FB75" s="1160"/>
      <c r="FC75" s="1160"/>
      <c r="FD75" s="1161"/>
      <c r="FE75" s="1253"/>
      <c r="FF75" s="1253"/>
      <c r="FG75" s="1253"/>
      <c r="FH75" s="1253"/>
      <c r="FI75" s="1253"/>
      <c r="FJ75" s="1253"/>
      <c r="FK75" s="1253"/>
      <c r="FL75" s="1253"/>
      <c r="FM75" s="1253"/>
      <c r="FN75" s="1253"/>
      <c r="FO75" s="1253"/>
      <c r="FP75" s="1253"/>
      <c r="FQ75" s="1253"/>
      <c r="FR75" s="1253"/>
      <c r="FS75" s="1253"/>
      <c r="FT75" s="1253"/>
      <c r="FU75" s="1253"/>
      <c r="FV75" s="1253"/>
      <c r="FW75" s="1253"/>
    </row>
    <row r="76" spans="1:179" ht="6" customHeight="1">
      <c r="A76" s="152"/>
      <c r="C76" s="1205"/>
      <c r="D76" s="1206"/>
      <c r="E76" s="1206"/>
      <c r="F76" s="1207"/>
      <c r="G76" s="1336"/>
      <c r="H76" s="1336"/>
      <c r="I76" s="1336"/>
      <c r="J76" s="1336"/>
      <c r="K76" s="1214"/>
      <c r="L76" s="1215"/>
      <c r="M76" s="1215"/>
      <c r="N76" s="1215"/>
      <c r="O76" s="1215"/>
      <c r="P76" s="1215"/>
      <c r="Q76" s="1215"/>
      <c r="R76" s="1216"/>
      <c r="S76" s="1214"/>
      <c r="T76" s="1215"/>
      <c r="U76" s="1215"/>
      <c r="V76" s="1215"/>
      <c r="W76" s="1215"/>
      <c r="X76" s="1215"/>
      <c r="Y76" s="1215"/>
      <c r="Z76" s="1215"/>
      <c r="AA76" s="1215"/>
      <c r="AB76" s="1216"/>
      <c r="AC76" s="1186" t="s">
        <v>217</v>
      </c>
      <c r="AD76" s="1187"/>
      <c r="AE76" s="1187"/>
      <c r="AF76" s="1188"/>
      <c r="AG76" s="1189">
        <f>総括表!T57</f>
        <v>0</v>
      </c>
      <c r="AH76" s="1190"/>
      <c r="AI76" s="1190"/>
      <c r="AJ76" s="1190"/>
      <c r="AK76" s="1190"/>
      <c r="AL76" s="1190"/>
      <c r="AM76" s="1190"/>
      <c r="AN76" s="1190"/>
      <c r="AO76" s="1190"/>
      <c r="AP76" s="1190"/>
      <c r="AQ76" s="1190"/>
      <c r="AR76" s="1190"/>
      <c r="AS76" s="1190"/>
      <c r="AT76" s="1190"/>
      <c r="AU76" s="1190"/>
      <c r="AV76" s="1190"/>
      <c r="AW76" s="1190"/>
      <c r="AX76" s="1190"/>
      <c r="AY76" s="1190"/>
      <c r="AZ76" s="1190"/>
      <c r="BA76" s="1190"/>
      <c r="BB76" s="1190"/>
      <c r="BC76" s="1190"/>
      <c r="BD76" s="1190"/>
      <c r="BE76" s="1190"/>
      <c r="BF76" s="1190"/>
      <c r="BG76" s="1190"/>
      <c r="BH76" s="1190"/>
      <c r="BI76" s="1190"/>
      <c r="BJ76" s="1190"/>
      <c r="BK76" s="1190"/>
      <c r="BL76" s="1190"/>
      <c r="BM76" s="1190"/>
      <c r="BN76" s="1190"/>
      <c r="BO76" s="1190"/>
      <c r="BP76" s="1191"/>
      <c r="BQ76" s="1192">
        <v>38</v>
      </c>
      <c r="BR76" s="1192"/>
      <c r="BS76" s="1192"/>
      <c r="BT76" s="1192"/>
      <c r="BU76" s="1192"/>
      <c r="BV76" s="1192"/>
      <c r="BW76" s="1192"/>
      <c r="BX76" s="1192"/>
      <c r="BY76" s="1193">
        <f>ROUNDDOWN(AG76*(BQ76/100)/1000,0)</f>
        <v>0</v>
      </c>
      <c r="BZ76" s="1193"/>
      <c r="CA76" s="1193"/>
      <c r="CB76" s="1193"/>
      <c r="CC76" s="1193"/>
      <c r="CD76" s="1193"/>
      <c r="CE76" s="1193"/>
      <c r="CF76" s="1193"/>
      <c r="CG76" s="1193"/>
      <c r="CH76" s="1193"/>
      <c r="CI76" s="1193"/>
      <c r="CJ76" s="1193"/>
      <c r="CK76" s="1193"/>
      <c r="CL76" s="1193"/>
      <c r="CM76" s="1193"/>
      <c r="CN76" s="1193"/>
      <c r="CO76" s="1193"/>
      <c r="CP76" s="1193"/>
      <c r="CQ76" s="1193"/>
      <c r="CR76" s="1193"/>
      <c r="CS76" s="1193"/>
      <c r="CT76" s="1193"/>
      <c r="CU76" s="1193"/>
      <c r="CV76" s="1193"/>
      <c r="CW76" s="1193"/>
      <c r="CX76" s="1193"/>
      <c r="CY76" s="1193"/>
      <c r="CZ76" s="1194"/>
      <c r="DA76" s="1198">
        <v>6.5</v>
      </c>
      <c r="DB76" s="1199"/>
      <c r="DC76" s="1199"/>
      <c r="DD76" s="1199"/>
      <c r="DE76" s="1199"/>
      <c r="DF76" s="1199"/>
      <c r="DG76" s="1199"/>
      <c r="DH76" s="1199"/>
      <c r="DI76" s="1199"/>
      <c r="DJ76" s="1199"/>
      <c r="DK76" s="1197"/>
      <c r="DL76" s="1197"/>
      <c r="DM76" s="1197"/>
      <c r="DN76" s="1197"/>
      <c r="DO76" s="1197"/>
      <c r="DP76" s="1197"/>
      <c r="DQ76" s="1197"/>
      <c r="DR76" s="1197"/>
      <c r="DS76" s="1197"/>
      <c r="DT76" s="1197"/>
      <c r="DU76" s="1159">
        <f>ROUNDDOWN(IF(DK76="",BY76*DK76,BY76*DK76),0)</f>
        <v>0</v>
      </c>
      <c r="DV76" s="1160"/>
      <c r="DW76" s="1160"/>
      <c r="DX76" s="1160"/>
      <c r="DY76" s="1160"/>
      <c r="DZ76" s="1160"/>
      <c r="EA76" s="1160"/>
      <c r="EB76" s="1160"/>
      <c r="EC76" s="1160"/>
      <c r="ED76" s="1160"/>
      <c r="EE76" s="1160"/>
      <c r="EF76" s="1160"/>
      <c r="EG76" s="1160"/>
      <c r="EH76" s="1160"/>
      <c r="EI76" s="1160"/>
      <c r="EJ76" s="1160"/>
      <c r="EK76" s="1160"/>
      <c r="EL76" s="1160"/>
      <c r="EM76" s="1160"/>
      <c r="EN76" s="1160"/>
      <c r="EO76" s="1160"/>
      <c r="EP76" s="1160"/>
      <c r="EQ76" s="1160"/>
      <c r="ER76" s="1160"/>
      <c r="ES76" s="1160"/>
      <c r="ET76" s="1160"/>
      <c r="EU76" s="1160"/>
      <c r="EV76" s="1160"/>
      <c r="EW76" s="1160"/>
      <c r="EX76" s="1160"/>
      <c r="EY76" s="1160"/>
      <c r="EZ76" s="1160"/>
      <c r="FA76" s="1160"/>
      <c r="FB76" s="1160"/>
      <c r="FC76" s="1160"/>
      <c r="FD76" s="1161"/>
      <c r="FE76" s="1254"/>
      <c r="FF76" s="1254"/>
      <c r="FG76" s="1254"/>
      <c r="FH76" s="1254"/>
      <c r="FI76" s="1254"/>
      <c r="FJ76" s="1254"/>
      <c r="FK76" s="1254"/>
      <c r="FL76" s="1254"/>
      <c r="FM76" s="1254"/>
      <c r="FN76" s="1254"/>
      <c r="FO76" s="1254"/>
      <c r="FP76" s="1254"/>
      <c r="FQ76" s="1254"/>
      <c r="FR76" s="1254"/>
      <c r="FS76" s="1254"/>
      <c r="FT76" s="1254"/>
      <c r="FU76" s="1254"/>
      <c r="FV76" s="1254"/>
      <c r="FW76" s="1254"/>
    </row>
    <row r="77" spans="1:179" ht="6" customHeight="1">
      <c r="A77" s="152"/>
      <c r="C77" s="1205"/>
      <c r="D77" s="1206"/>
      <c r="E77" s="1206"/>
      <c r="F77" s="1207"/>
      <c r="G77" s="1336"/>
      <c r="H77" s="1336"/>
      <c r="I77" s="1336"/>
      <c r="J77" s="1336"/>
      <c r="K77" s="1214"/>
      <c r="L77" s="1215"/>
      <c r="M77" s="1215"/>
      <c r="N77" s="1215"/>
      <c r="O77" s="1215"/>
      <c r="P77" s="1215"/>
      <c r="Q77" s="1215"/>
      <c r="R77" s="1216"/>
      <c r="S77" s="1214"/>
      <c r="T77" s="1215"/>
      <c r="U77" s="1215"/>
      <c r="V77" s="1215"/>
      <c r="W77" s="1215"/>
      <c r="X77" s="1215"/>
      <c r="Y77" s="1215"/>
      <c r="Z77" s="1215"/>
      <c r="AA77" s="1215"/>
      <c r="AB77" s="1216"/>
      <c r="AC77" s="1186"/>
      <c r="AD77" s="1187"/>
      <c r="AE77" s="1187"/>
      <c r="AF77" s="1188"/>
      <c r="AG77" s="1189"/>
      <c r="AH77" s="1190"/>
      <c r="AI77" s="1190"/>
      <c r="AJ77" s="1190"/>
      <c r="AK77" s="1190"/>
      <c r="AL77" s="1190"/>
      <c r="AM77" s="1190"/>
      <c r="AN77" s="1190"/>
      <c r="AO77" s="1190"/>
      <c r="AP77" s="1190"/>
      <c r="AQ77" s="1190"/>
      <c r="AR77" s="1190"/>
      <c r="AS77" s="1190"/>
      <c r="AT77" s="1190"/>
      <c r="AU77" s="1190"/>
      <c r="AV77" s="1190"/>
      <c r="AW77" s="1190"/>
      <c r="AX77" s="1190"/>
      <c r="AY77" s="1190"/>
      <c r="AZ77" s="1190"/>
      <c r="BA77" s="1190"/>
      <c r="BB77" s="1190"/>
      <c r="BC77" s="1190"/>
      <c r="BD77" s="1190"/>
      <c r="BE77" s="1190"/>
      <c r="BF77" s="1190"/>
      <c r="BG77" s="1190"/>
      <c r="BH77" s="1190"/>
      <c r="BI77" s="1190"/>
      <c r="BJ77" s="1190"/>
      <c r="BK77" s="1190"/>
      <c r="BL77" s="1190"/>
      <c r="BM77" s="1190"/>
      <c r="BN77" s="1190"/>
      <c r="BO77" s="1190"/>
      <c r="BP77" s="1191"/>
      <c r="BQ77" s="1192"/>
      <c r="BR77" s="1192"/>
      <c r="BS77" s="1192"/>
      <c r="BT77" s="1192"/>
      <c r="BU77" s="1192"/>
      <c r="BV77" s="1192"/>
      <c r="BW77" s="1192"/>
      <c r="BX77" s="1192"/>
      <c r="BY77" s="1193"/>
      <c r="BZ77" s="1193"/>
      <c r="CA77" s="1193"/>
      <c r="CB77" s="1193"/>
      <c r="CC77" s="1193"/>
      <c r="CD77" s="1193"/>
      <c r="CE77" s="1193"/>
      <c r="CF77" s="1193"/>
      <c r="CG77" s="1193"/>
      <c r="CH77" s="1193"/>
      <c r="CI77" s="1193"/>
      <c r="CJ77" s="1193"/>
      <c r="CK77" s="1193"/>
      <c r="CL77" s="1193"/>
      <c r="CM77" s="1193"/>
      <c r="CN77" s="1193"/>
      <c r="CO77" s="1193"/>
      <c r="CP77" s="1193"/>
      <c r="CQ77" s="1193"/>
      <c r="CR77" s="1193"/>
      <c r="CS77" s="1193"/>
      <c r="CT77" s="1193"/>
      <c r="CU77" s="1193"/>
      <c r="CV77" s="1193"/>
      <c r="CW77" s="1193"/>
      <c r="CX77" s="1193"/>
      <c r="CY77" s="1193"/>
      <c r="CZ77" s="1194"/>
      <c r="DA77" s="1198"/>
      <c r="DB77" s="1199"/>
      <c r="DC77" s="1199"/>
      <c r="DD77" s="1199"/>
      <c r="DE77" s="1199"/>
      <c r="DF77" s="1199"/>
      <c r="DG77" s="1199"/>
      <c r="DH77" s="1199"/>
      <c r="DI77" s="1199"/>
      <c r="DJ77" s="1199"/>
      <c r="DK77" s="1197"/>
      <c r="DL77" s="1197"/>
      <c r="DM77" s="1197"/>
      <c r="DN77" s="1197"/>
      <c r="DO77" s="1197"/>
      <c r="DP77" s="1197"/>
      <c r="DQ77" s="1197"/>
      <c r="DR77" s="1197"/>
      <c r="DS77" s="1197"/>
      <c r="DT77" s="1197"/>
      <c r="DU77" s="1159"/>
      <c r="DV77" s="1160"/>
      <c r="DW77" s="1160"/>
      <c r="DX77" s="1160"/>
      <c r="DY77" s="1160"/>
      <c r="DZ77" s="1160"/>
      <c r="EA77" s="1160"/>
      <c r="EB77" s="1160"/>
      <c r="EC77" s="1160"/>
      <c r="ED77" s="1160"/>
      <c r="EE77" s="1160"/>
      <c r="EF77" s="1160"/>
      <c r="EG77" s="1160"/>
      <c r="EH77" s="1160"/>
      <c r="EI77" s="1160"/>
      <c r="EJ77" s="1160"/>
      <c r="EK77" s="1160"/>
      <c r="EL77" s="1160"/>
      <c r="EM77" s="1160"/>
      <c r="EN77" s="1160"/>
      <c r="EO77" s="1160"/>
      <c r="EP77" s="1160"/>
      <c r="EQ77" s="1160"/>
      <c r="ER77" s="1160"/>
      <c r="ES77" s="1160"/>
      <c r="ET77" s="1160"/>
      <c r="EU77" s="1160"/>
      <c r="EV77" s="1160"/>
      <c r="EW77" s="1160"/>
      <c r="EX77" s="1160"/>
      <c r="EY77" s="1160"/>
      <c r="EZ77" s="1160"/>
      <c r="FA77" s="1160"/>
      <c r="FB77" s="1160"/>
      <c r="FC77" s="1160"/>
      <c r="FD77" s="1161"/>
      <c r="FE77" s="1254"/>
      <c r="FF77" s="1254"/>
      <c r="FG77" s="1254"/>
      <c r="FH77" s="1254"/>
      <c r="FI77" s="1254"/>
      <c r="FJ77" s="1254"/>
      <c r="FK77" s="1254"/>
      <c r="FL77" s="1254"/>
      <c r="FM77" s="1254"/>
      <c r="FN77" s="1254"/>
      <c r="FO77" s="1254"/>
      <c r="FP77" s="1254"/>
      <c r="FQ77" s="1254"/>
      <c r="FR77" s="1254"/>
      <c r="FS77" s="1254"/>
      <c r="FT77" s="1254"/>
      <c r="FU77" s="1254"/>
      <c r="FV77" s="1254"/>
      <c r="FW77" s="1254"/>
    </row>
    <row r="78" spans="1:179" ht="6" customHeight="1">
      <c r="A78" s="152"/>
      <c r="C78" s="1205"/>
      <c r="D78" s="1206"/>
      <c r="E78" s="1206"/>
      <c r="F78" s="1207"/>
      <c r="G78" s="1336"/>
      <c r="H78" s="1336"/>
      <c r="I78" s="1336"/>
      <c r="J78" s="1336"/>
      <c r="K78" s="1214"/>
      <c r="L78" s="1215"/>
      <c r="M78" s="1215"/>
      <c r="N78" s="1215"/>
      <c r="O78" s="1215"/>
      <c r="P78" s="1215"/>
      <c r="Q78" s="1215"/>
      <c r="R78" s="1216"/>
      <c r="S78" s="1214"/>
      <c r="T78" s="1215"/>
      <c r="U78" s="1215"/>
      <c r="V78" s="1215"/>
      <c r="W78" s="1215"/>
      <c r="X78" s="1215"/>
      <c r="Y78" s="1215"/>
      <c r="Z78" s="1215"/>
      <c r="AA78" s="1215"/>
      <c r="AB78" s="1216"/>
      <c r="AC78" s="1237" t="s">
        <v>219</v>
      </c>
      <c r="AD78" s="1238"/>
      <c r="AE78" s="1238"/>
      <c r="AF78" s="1239"/>
      <c r="AG78" s="1171">
        <f>総括表!T59</f>
        <v>0</v>
      </c>
      <c r="AH78" s="1172"/>
      <c r="AI78" s="1172"/>
      <c r="AJ78" s="1172"/>
      <c r="AK78" s="1172"/>
      <c r="AL78" s="1172"/>
      <c r="AM78" s="1172"/>
      <c r="AN78" s="1172"/>
      <c r="AO78" s="1172"/>
      <c r="AP78" s="1172"/>
      <c r="AQ78" s="1172"/>
      <c r="AR78" s="1172"/>
      <c r="AS78" s="1172"/>
      <c r="AT78" s="1172"/>
      <c r="AU78" s="1172"/>
      <c r="AV78" s="1172"/>
      <c r="AW78" s="1172"/>
      <c r="AX78" s="1172"/>
      <c r="AY78" s="1172"/>
      <c r="AZ78" s="1172"/>
      <c r="BA78" s="1172"/>
      <c r="BB78" s="1172"/>
      <c r="BC78" s="1172"/>
      <c r="BD78" s="1172"/>
      <c r="BE78" s="1172"/>
      <c r="BF78" s="1172"/>
      <c r="BG78" s="1172"/>
      <c r="BH78" s="1172"/>
      <c r="BI78" s="1172"/>
      <c r="BJ78" s="1172"/>
      <c r="BK78" s="1172"/>
      <c r="BL78" s="1172"/>
      <c r="BM78" s="1172"/>
      <c r="BN78" s="1172"/>
      <c r="BO78" s="1172"/>
      <c r="BP78" s="1173"/>
      <c r="BQ78" s="1174">
        <v>38</v>
      </c>
      <c r="BR78" s="1174"/>
      <c r="BS78" s="1174"/>
      <c r="BT78" s="1174"/>
      <c r="BU78" s="1174"/>
      <c r="BV78" s="1174"/>
      <c r="BW78" s="1174"/>
      <c r="BX78" s="1174"/>
      <c r="BY78" s="1240">
        <f>ROUNDDOWN(AG78*(BQ78/100)/1000,0)</f>
        <v>0</v>
      </c>
      <c r="BZ78" s="1240"/>
      <c r="CA78" s="1240"/>
      <c r="CB78" s="1240"/>
      <c r="CC78" s="1240"/>
      <c r="CD78" s="1240"/>
      <c r="CE78" s="1240"/>
      <c r="CF78" s="1240"/>
      <c r="CG78" s="1240"/>
      <c r="CH78" s="1240"/>
      <c r="CI78" s="1240"/>
      <c r="CJ78" s="1240"/>
      <c r="CK78" s="1240"/>
      <c r="CL78" s="1240"/>
      <c r="CM78" s="1240"/>
      <c r="CN78" s="1240"/>
      <c r="CO78" s="1240"/>
      <c r="CP78" s="1240"/>
      <c r="CQ78" s="1240"/>
      <c r="CR78" s="1240"/>
      <c r="CS78" s="1240"/>
      <c r="CT78" s="1240"/>
      <c r="CU78" s="1240"/>
      <c r="CV78" s="1240"/>
      <c r="CW78" s="1240"/>
      <c r="CX78" s="1240"/>
      <c r="CY78" s="1240"/>
      <c r="CZ78" s="1241"/>
      <c r="DA78" s="1177">
        <v>6</v>
      </c>
      <c r="DB78" s="1178"/>
      <c r="DC78" s="1178"/>
      <c r="DD78" s="1178"/>
      <c r="DE78" s="1178"/>
      <c r="DF78" s="1178"/>
      <c r="DG78" s="1178"/>
      <c r="DH78" s="1178"/>
      <c r="DI78" s="1178"/>
      <c r="DJ78" s="1178"/>
      <c r="DK78" s="1181"/>
      <c r="DL78" s="1181"/>
      <c r="DM78" s="1181"/>
      <c r="DN78" s="1181"/>
      <c r="DO78" s="1181"/>
      <c r="DP78" s="1181"/>
      <c r="DQ78" s="1181"/>
      <c r="DR78" s="1181"/>
      <c r="DS78" s="1181"/>
      <c r="DT78" s="1181"/>
      <c r="DU78" s="1123">
        <f>ROUNDDOWN(IF(DK78="",BY78*DK78,BY78*DK78),0)</f>
        <v>0</v>
      </c>
      <c r="DV78" s="1124"/>
      <c r="DW78" s="1124"/>
      <c r="DX78" s="1124"/>
      <c r="DY78" s="1124"/>
      <c r="DZ78" s="1124"/>
      <c r="EA78" s="1124"/>
      <c r="EB78" s="1124"/>
      <c r="EC78" s="1124"/>
      <c r="ED78" s="1124"/>
      <c r="EE78" s="1124"/>
      <c r="EF78" s="1124"/>
      <c r="EG78" s="1124"/>
      <c r="EH78" s="1124"/>
      <c r="EI78" s="1124"/>
      <c r="EJ78" s="1124"/>
      <c r="EK78" s="1124"/>
      <c r="EL78" s="1124"/>
      <c r="EM78" s="1124"/>
      <c r="EN78" s="1124"/>
      <c r="EO78" s="1124"/>
      <c r="EP78" s="1124"/>
      <c r="EQ78" s="1124"/>
      <c r="ER78" s="1124"/>
      <c r="ES78" s="1124"/>
      <c r="ET78" s="1124"/>
      <c r="EU78" s="1124"/>
      <c r="EV78" s="1124"/>
      <c r="EW78" s="1124"/>
      <c r="EX78" s="1124"/>
      <c r="EY78" s="1124"/>
      <c r="EZ78" s="1124"/>
      <c r="FA78" s="1124"/>
      <c r="FB78" s="1124"/>
      <c r="FC78" s="1124"/>
      <c r="FD78" s="1125"/>
      <c r="FE78" s="1242" t="s">
        <v>279</v>
      </c>
      <c r="FF78" s="1243"/>
      <c r="FG78" s="1243"/>
      <c r="FH78" s="1243"/>
      <c r="FI78" s="1243"/>
      <c r="FJ78" s="1243"/>
      <c r="FK78" s="1243"/>
      <c r="FL78" s="1243"/>
      <c r="FM78" s="1243"/>
      <c r="FN78" s="1243"/>
      <c r="FO78" s="1243"/>
      <c r="FP78" s="1243"/>
      <c r="FQ78" s="1243"/>
      <c r="FR78" s="1243"/>
      <c r="FS78" s="1243"/>
      <c r="FT78" s="1243"/>
      <c r="FU78" s="1243"/>
      <c r="FV78" s="1243"/>
      <c r="FW78" s="1243"/>
    </row>
    <row r="79" spans="1:179" ht="6" customHeight="1">
      <c r="A79" s="152"/>
      <c r="C79" s="1205"/>
      <c r="D79" s="1206"/>
      <c r="E79" s="1206"/>
      <c r="F79" s="1207"/>
      <c r="G79" s="1336"/>
      <c r="H79" s="1336"/>
      <c r="I79" s="1336"/>
      <c r="J79" s="1336"/>
      <c r="K79" s="1214"/>
      <c r="L79" s="1215"/>
      <c r="M79" s="1215"/>
      <c r="N79" s="1215"/>
      <c r="O79" s="1215"/>
      <c r="P79" s="1215"/>
      <c r="Q79" s="1215"/>
      <c r="R79" s="1216"/>
      <c r="S79" s="1217"/>
      <c r="T79" s="1218"/>
      <c r="U79" s="1218"/>
      <c r="V79" s="1218"/>
      <c r="W79" s="1218"/>
      <c r="X79" s="1218"/>
      <c r="Y79" s="1218"/>
      <c r="Z79" s="1218"/>
      <c r="AA79" s="1218"/>
      <c r="AB79" s="1219"/>
      <c r="AC79" s="1220"/>
      <c r="AD79" s="1221"/>
      <c r="AE79" s="1221"/>
      <c r="AF79" s="1222"/>
      <c r="AG79" s="1171"/>
      <c r="AH79" s="1172"/>
      <c r="AI79" s="1172"/>
      <c r="AJ79" s="1172"/>
      <c r="AK79" s="1172"/>
      <c r="AL79" s="1172"/>
      <c r="AM79" s="1172"/>
      <c r="AN79" s="1172"/>
      <c r="AO79" s="1172"/>
      <c r="AP79" s="1172"/>
      <c r="AQ79" s="1172"/>
      <c r="AR79" s="1172"/>
      <c r="AS79" s="1172"/>
      <c r="AT79" s="1172"/>
      <c r="AU79" s="1172"/>
      <c r="AV79" s="1172"/>
      <c r="AW79" s="1172"/>
      <c r="AX79" s="1172"/>
      <c r="AY79" s="1172"/>
      <c r="AZ79" s="1172"/>
      <c r="BA79" s="1172"/>
      <c r="BB79" s="1172"/>
      <c r="BC79" s="1172"/>
      <c r="BD79" s="1172"/>
      <c r="BE79" s="1172"/>
      <c r="BF79" s="1172"/>
      <c r="BG79" s="1172"/>
      <c r="BH79" s="1172"/>
      <c r="BI79" s="1172"/>
      <c r="BJ79" s="1172"/>
      <c r="BK79" s="1172"/>
      <c r="BL79" s="1172"/>
      <c r="BM79" s="1172"/>
      <c r="BN79" s="1172"/>
      <c r="BO79" s="1172"/>
      <c r="BP79" s="1173"/>
      <c r="BQ79" s="902"/>
      <c r="BR79" s="902"/>
      <c r="BS79" s="902"/>
      <c r="BT79" s="902"/>
      <c r="BU79" s="902"/>
      <c r="BV79" s="902"/>
      <c r="BW79" s="902"/>
      <c r="BX79" s="902"/>
      <c r="BY79" s="1230"/>
      <c r="BZ79" s="1230"/>
      <c r="CA79" s="1230"/>
      <c r="CB79" s="1230"/>
      <c r="CC79" s="1230"/>
      <c r="CD79" s="1230"/>
      <c r="CE79" s="1230"/>
      <c r="CF79" s="1230"/>
      <c r="CG79" s="1230"/>
      <c r="CH79" s="1230"/>
      <c r="CI79" s="1230"/>
      <c r="CJ79" s="1230"/>
      <c r="CK79" s="1230"/>
      <c r="CL79" s="1230"/>
      <c r="CM79" s="1230"/>
      <c r="CN79" s="1230"/>
      <c r="CO79" s="1230"/>
      <c r="CP79" s="1230"/>
      <c r="CQ79" s="1230"/>
      <c r="CR79" s="1230"/>
      <c r="CS79" s="1230"/>
      <c r="CT79" s="1230"/>
      <c r="CU79" s="1230"/>
      <c r="CV79" s="1230"/>
      <c r="CW79" s="1230"/>
      <c r="CX79" s="1230"/>
      <c r="CY79" s="1230"/>
      <c r="CZ79" s="1231"/>
      <c r="DA79" s="1179"/>
      <c r="DB79" s="1180"/>
      <c r="DC79" s="1180"/>
      <c r="DD79" s="1180"/>
      <c r="DE79" s="1180"/>
      <c r="DF79" s="1180"/>
      <c r="DG79" s="1180"/>
      <c r="DH79" s="1180"/>
      <c r="DI79" s="1180"/>
      <c r="DJ79" s="1180"/>
      <c r="DK79" s="1182"/>
      <c r="DL79" s="1182"/>
      <c r="DM79" s="1182"/>
      <c r="DN79" s="1182"/>
      <c r="DO79" s="1182"/>
      <c r="DP79" s="1182"/>
      <c r="DQ79" s="1182"/>
      <c r="DR79" s="1182"/>
      <c r="DS79" s="1182"/>
      <c r="DT79" s="1182"/>
      <c r="DU79" s="1162"/>
      <c r="DV79" s="1163"/>
      <c r="DW79" s="1163"/>
      <c r="DX79" s="1163"/>
      <c r="DY79" s="1163"/>
      <c r="DZ79" s="1163"/>
      <c r="EA79" s="1163"/>
      <c r="EB79" s="1163"/>
      <c r="EC79" s="1163"/>
      <c r="ED79" s="1163"/>
      <c r="EE79" s="1163"/>
      <c r="EF79" s="1163"/>
      <c r="EG79" s="1163"/>
      <c r="EH79" s="1163"/>
      <c r="EI79" s="1163"/>
      <c r="EJ79" s="1163"/>
      <c r="EK79" s="1163"/>
      <c r="EL79" s="1163"/>
      <c r="EM79" s="1163"/>
      <c r="EN79" s="1163"/>
      <c r="EO79" s="1163"/>
      <c r="EP79" s="1163"/>
      <c r="EQ79" s="1163"/>
      <c r="ER79" s="1163"/>
      <c r="ES79" s="1163"/>
      <c r="ET79" s="1163"/>
      <c r="EU79" s="1163"/>
      <c r="EV79" s="1163"/>
      <c r="EW79" s="1163"/>
      <c r="EX79" s="1163"/>
      <c r="EY79" s="1163"/>
      <c r="EZ79" s="1163"/>
      <c r="FA79" s="1163"/>
      <c r="FB79" s="1163"/>
      <c r="FC79" s="1163"/>
      <c r="FD79" s="1164"/>
      <c r="FE79" s="1242"/>
      <c r="FF79" s="1243"/>
      <c r="FG79" s="1243"/>
      <c r="FH79" s="1243"/>
      <c r="FI79" s="1243"/>
      <c r="FJ79" s="1243"/>
      <c r="FK79" s="1243"/>
      <c r="FL79" s="1243"/>
      <c r="FM79" s="1243"/>
      <c r="FN79" s="1243"/>
      <c r="FO79" s="1243"/>
      <c r="FP79" s="1243"/>
      <c r="FQ79" s="1243"/>
      <c r="FR79" s="1243"/>
      <c r="FS79" s="1243"/>
      <c r="FT79" s="1243"/>
      <c r="FU79" s="1243"/>
      <c r="FV79" s="1243"/>
      <c r="FW79" s="1243"/>
    </row>
    <row r="80" spans="1:179" ht="6" customHeight="1">
      <c r="A80" s="148" t="s">
        <v>244</v>
      </c>
      <c r="B80" s="144">
        <v>9</v>
      </c>
      <c r="C80" s="1205"/>
      <c r="D80" s="1206"/>
      <c r="E80" s="1206"/>
      <c r="F80" s="1207"/>
      <c r="G80" s="1336"/>
      <c r="H80" s="1336"/>
      <c r="I80" s="1336"/>
      <c r="J80" s="1336"/>
      <c r="K80" s="1214"/>
      <c r="L80" s="1215"/>
      <c r="M80" s="1215"/>
      <c r="N80" s="1215"/>
      <c r="O80" s="1215"/>
      <c r="P80" s="1215"/>
      <c r="Q80" s="1215"/>
      <c r="R80" s="1216"/>
      <c r="S80" s="1211" t="s">
        <v>245</v>
      </c>
      <c r="T80" s="1212"/>
      <c r="U80" s="1212"/>
      <c r="V80" s="1212"/>
      <c r="W80" s="1212"/>
      <c r="X80" s="1212"/>
      <c r="Y80" s="1212"/>
      <c r="Z80" s="1212"/>
      <c r="AA80" s="1212"/>
      <c r="AB80" s="1213"/>
      <c r="AC80" s="1220" t="s">
        <v>215</v>
      </c>
      <c r="AD80" s="1221"/>
      <c r="AE80" s="1221"/>
      <c r="AF80" s="1222"/>
      <c r="AG80" s="1226">
        <f>総括表!T61</f>
        <v>0</v>
      </c>
      <c r="AH80" s="1227"/>
      <c r="AI80" s="1227"/>
      <c r="AJ80" s="1227"/>
      <c r="AK80" s="1227"/>
      <c r="AL80" s="1227"/>
      <c r="AM80" s="1227"/>
      <c r="AN80" s="1227"/>
      <c r="AO80" s="1227"/>
      <c r="AP80" s="1227"/>
      <c r="AQ80" s="1227"/>
      <c r="AR80" s="1227"/>
      <c r="AS80" s="1227"/>
      <c r="AT80" s="1227"/>
      <c r="AU80" s="1227"/>
      <c r="AV80" s="1227"/>
      <c r="AW80" s="1227"/>
      <c r="AX80" s="1227"/>
      <c r="AY80" s="1227"/>
      <c r="AZ80" s="1227"/>
      <c r="BA80" s="1227"/>
      <c r="BB80" s="1227"/>
      <c r="BC80" s="1227"/>
      <c r="BD80" s="1227"/>
      <c r="BE80" s="1227"/>
      <c r="BF80" s="1227"/>
      <c r="BG80" s="1227"/>
      <c r="BH80" s="1227"/>
      <c r="BI80" s="1227"/>
      <c r="BJ80" s="1227"/>
      <c r="BK80" s="1227"/>
      <c r="BL80" s="1227"/>
      <c r="BM80" s="1227"/>
      <c r="BN80" s="1227"/>
      <c r="BO80" s="1227"/>
      <c r="BP80" s="1228"/>
      <c r="BQ80" s="902">
        <v>21</v>
      </c>
      <c r="BR80" s="902"/>
      <c r="BS80" s="902"/>
      <c r="BT80" s="902"/>
      <c r="BU80" s="902"/>
      <c r="BV80" s="902"/>
      <c r="BW80" s="902"/>
      <c r="BX80" s="902"/>
      <c r="BY80" s="1230">
        <f>ROUNDDOWN(AG80*(BQ80/100)/1000,0)</f>
        <v>0</v>
      </c>
      <c r="BZ80" s="1230"/>
      <c r="CA80" s="1230"/>
      <c r="CB80" s="1230"/>
      <c r="CC80" s="1230"/>
      <c r="CD80" s="1230"/>
      <c r="CE80" s="1230"/>
      <c r="CF80" s="1230"/>
      <c r="CG80" s="1230"/>
      <c r="CH80" s="1230"/>
      <c r="CI80" s="1230"/>
      <c r="CJ80" s="1230"/>
      <c r="CK80" s="1230"/>
      <c r="CL80" s="1230"/>
      <c r="CM80" s="1230"/>
      <c r="CN80" s="1230"/>
      <c r="CO80" s="1230"/>
      <c r="CP80" s="1230"/>
      <c r="CQ80" s="1230"/>
      <c r="CR80" s="1230"/>
      <c r="CS80" s="1230"/>
      <c r="CT80" s="1230"/>
      <c r="CU80" s="1230"/>
      <c r="CV80" s="1230"/>
      <c r="CW80" s="1230"/>
      <c r="CX80" s="1230"/>
      <c r="CY80" s="1230"/>
      <c r="CZ80" s="1231"/>
      <c r="DA80" s="1244">
        <v>7.5</v>
      </c>
      <c r="DB80" s="1245"/>
      <c r="DC80" s="1245"/>
      <c r="DD80" s="1245"/>
      <c r="DE80" s="1245"/>
      <c r="DF80" s="1245"/>
      <c r="DG80" s="1245"/>
      <c r="DH80" s="1245"/>
      <c r="DI80" s="1245"/>
      <c r="DJ80" s="1245"/>
      <c r="DK80" s="1182"/>
      <c r="DL80" s="1182"/>
      <c r="DM80" s="1182"/>
      <c r="DN80" s="1182"/>
      <c r="DO80" s="1182"/>
      <c r="DP80" s="1182"/>
      <c r="DQ80" s="1182"/>
      <c r="DR80" s="1182"/>
      <c r="DS80" s="1182"/>
      <c r="DT80" s="1182"/>
      <c r="DU80" s="1162">
        <f>ROUNDDOWN(IF(DK80="",BY80*DK80,BY80*DK80),0)</f>
        <v>0</v>
      </c>
      <c r="DV80" s="1163"/>
      <c r="DW80" s="1163"/>
      <c r="DX80" s="1163"/>
      <c r="DY80" s="1163"/>
      <c r="DZ80" s="1163"/>
      <c r="EA80" s="1163"/>
      <c r="EB80" s="1163"/>
      <c r="EC80" s="1163"/>
      <c r="ED80" s="1163"/>
      <c r="EE80" s="1163"/>
      <c r="EF80" s="1163"/>
      <c r="EG80" s="1163"/>
      <c r="EH80" s="1163"/>
      <c r="EI80" s="1163"/>
      <c r="EJ80" s="1163"/>
      <c r="EK80" s="1163"/>
      <c r="EL80" s="1163"/>
      <c r="EM80" s="1163"/>
      <c r="EN80" s="1163"/>
      <c r="EO80" s="1163"/>
      <c r="EP80" s="1163"/>
      <c r="EQ80" s="1163"/>
      <c r="ER80" s="1163"/>
      <c r="ES80" s="1163"/>
      <c r="ET80" s="1163"/>
      <c r="EU80" s="1163"/>
      <c r="EV80" s="1163"/>
      <c r="EW80" s="1163"/>
      <c r="EX80" s="1163"/>
      <c r="EY80" s="1163"/>
      <c r="EZ80" s="1163"/>
      <c r="FA80" s="1163"/>
      <c r="FB80" s="1163"/>
      <c r="FC80" s="1163"/>
      <c r="FD80" s="1164"/>
      <c r="FE80" s="1242"/>
      <c r="FF80" s="1243"/>
      <c r="FG80" s="1243"/>
      <c r="FH80" s="1243"/>
      <c r="FI80" s="1243"/>
      <c r="FJ80" s="1243"/>
      <c r="FK80" s="1243"/>
      <c r="FL80" s="1243"/>
      <c r="FM80" s="1243"/>
      <c r="FN80" s="1243"/>
      <c r="FO80" s="1243"/>
      <c r="FP80" s="1243"/>
      <c r="FQ80" s="1243"/>
      <c r="FR80" s="1243"/>
      <c r="FS80" s="1243"/>
      <c r="FT80" s="1243"/>
      <c r="FU80" s="1243"/>
      <c r="FV80" s="1243"/>
      <c r="FW80" s="1243"/>
    </row>
    <row r="81" spans="1:179" ht="6" customHeight="1">
      <c r="A81" s="152"/>
      <c r="B81" s="178" t="s">
        <v>246</v>
      </c>
      <c r="C81" s="1205"/>
      <c r="D81" s="1206"/>
      <c r="E81" s="1206"/>
      <c r="F81" s="1207"/>
      <c r="G81" s="1336"/>
      <c r="H81" s="1336"/>
      <c r="I81" s="1336"/>
      <c r="J81" s="1336"/>
      <c r="K81" s="1214"/>
      <c r="L81" s="1215"/>
      <c r="M81" s="1215"/>
      <c r="N81" s="1215"/>
      <c r="O81" s="1215"/>
      <c r="P81" s="1215"/>
      <c r="Q81" s="1215"/>
      <c r="R81" s="1216"/>
      <c r="S81" s="1214"/>
      <c r="T81" s="1215"/>
      <c r="U81" s="1215"/>
      <c r="V81" s="1215"/>
      <c r="W81" s="1215"/>
      <c r="X81" s="1215"/>
      <c r="Y81" s="1215"/>
      <c r="Z81" s="1215"/>
      <c r="AA81" s="1215"/>
      <c r="AB81" s="1216"/>
      <c r="AC81" s="1223"/>
      <c r="AD81" s="1224"/>
      <c r="AE81" s="1224"/>
      <c r="AF81" s="1225"/>
      <c r="AG81" s="1171"/>
      <c r="AH81" s="1172"/>
      <c r="AI81" s="1172"/>
      <c r="AJ81" s="1172"/>
      <c r="AK81" s="1172"/>
      <c r="AL81" s="1172"/>
      <c r="AM81" s="1172"/>
      <c r="AN81" s="1172"/>
      <c r="AO81" s="1172"/>
      <c r="AP81" s="1172"/>
      <c r="AQ81" s="1172"/>
      <c r="AR81" s="1172"/>
      <c r="AS81" s="1172"/>
      <c r="AT81" s="1172"/>
      <c r="AU81" s="1172"/>
      <c r="AV81" s="1172"/>
      <c r="AW81" s="1172"/>
      <c r="AX81" s="1172"/>
      <c r="AY81" s="1172"/>
      <c r="AZ81" s="1172"/>
      <c r="BA81" s="1172"/>
      <c r="BB81" s="1172"/>
      <c r="BC81" s="1172"/>
      <c r="BD81" s="1172"/>
      <c r="BE81" s="1172"/>
      <c r="BF81" s="1172"/>
      <c r="BG81" s="1172"/>
      <c r="BH81" s="1172"/>
      <c r="BI81" s="1172"/>
      <c r="BJ81" s="1172"/>
      <c r="BK81" s="1172"/>
      <c r="BL81" s="1172"/>
      <c r="BM81" s="1172"/>
      <c r="BN81" s="1172"/>
      <c r="BO81" s="1172"/>
      <c r="BP81" s="1173"/>
      <c r="BQ81" s="1229"/>
      <c r="BR81" s="1229"/>
      <c r="BS81" s="1229"/>
      <c r="BT81" s="1229"/>
      <c r="BU81" s="1229"/>
      <c r="BV81" s="1229"/>
      <c r="BW81" s="1229"/>
      <c r="BX81" s="1229"/>
      <c r="BY81" s="1232"/>
      <c r="BZ81" s="1232"/>
      <c r="CA81" s="1232"/>
      <c r="CB81" s="1232"/>
      <c r="CC81" s="1232"/>
      <c r="CD81" s="1232"/>
      <c r="CE81" s="1232"/>
      <c r="CF81" s="1232"/>
      <c r="CG81" s="1232"/>
      <c r="CH81" s="1232"/>
      <c r="CI81" s="1232"/>
      <c r="CJ81" s="1232"/>
      <c r="CK81" s="1232"/>
      <c r="CL81" s="1232"/>
      <c r="CM81" s="1232"/>
      <c r="CN81" s="1232"/>
      <c r="CO81" s="1232"/>
      <c r="CP81" s="1232"/>
      <c r="CQ81" s="1232"/>
      <c r="CR81" s="1232"/>
      <c r="CS81" s="1232"/>
      <c r="CT81" s="1232"/>
      <c r="CU81" s="1232"/>
      <c r="CV81" s="1232"/>
      <c r="CW81" s="1232"/>
      <c r="CX81" s="1232"/>
      <c r="CY81" s="1232"/>
      <c r="CZ81" s="1233"/>
      <c r="DA81" s="1246"/>
      <c r="DB81" s="1247"/>
      <c r="DC81" s="1247"/>
      <c r="DD81" s="1247"/>
      <c r="DE81" s="1247"/>
      <c r="DF81" s="1247"/>
      <c r="DG81" s="1247"/>
      <c r="DH81" s="1247"/>
      <c r="DI81" s="1247"/>
      <c r="DJ81" s="1247"/>
      <c r="DK81" s="1236"/>
      <c r="DL81" s="1236"/>
      <c r="DM81" s="1236"/>
      <c r="DN81" s="1236"/>
      <c r="DO81" s="1236"/>
      <c r="DP81" s="1236"/>
      <c r="DQ81" s="1236"/>
      <c r="DR81" s="1236"/>
      <c r="DS81" s="1236"/>
      <c r="DT81" s="1236"/>
      <c r="DU81" s="1120"/>
      <c r="DV81" s="1121"/>
      <c r="DW81" s="1121"/>
      <c r="DX81" s="1121"/>
      <c r="DY81" s="1121"/>
      <c r="DZ81" s="1121"/>
      <c r="EA81" s="1121"/>
      <c r="EB81" s="1121"/>
      <c r="EC81" s="1121"/>
      <c r="ED81" s="1121"/>
      <c r="EE81" s="1121"/>
      <c r="EF81" s="1121"/>
      <c r="EG81" s="1121"/>
      <c r="EH81" s="1121"/>
      <c r="EI81" s="1121"/>
      <c r="EJ81" s="1121"/>
      <c r="EK81" s="1121"/>
      <c r="EL81" s="1121"/>
      <c r="EM81" s="1121"/>
      <c r="EN81" s="1121"/>
      <c r="EO81" s="1121"/>
      <c r="EP81" s="1121"/>
      <c r="EQ81" s="1121"/>
      <c r="ER81" s="1121"/>
      <c r="ES81" s="1121"/>
      <c r="ET81" s="1121"/>
      <c r="EU81" s="1121"/>
      <c r="EV81" s="1121"/>
      <c r="EW81" s="1121"/>
      <c r="EX81" s="1121"/>
      <c r="EY81" s="1121"/>
      <c r="EZ81" s="1121"/>
      <c r="FA81" s="1121"/>
      <c r="FB81" s="1121"/>
      <c r="FC81" s="1121"/>
      <c r="FD81" s="1122"/>
      <c r="FE81" s="1242"/>
      <c r="FF81" s="1243"/>
      <c r="FG81" s="1243"/>
      <c r="FH81" s="1243"/>
      <c r="FI81" s="1243"/>
      <c r="FJ81" s="1243"/>
      <c r="FK81" s="1243"/>
      <c r="FL81" s="1243"/>
      <c r="FM81" s="1243"/>
      <c r="FN81" s="1243"/>
      <c r="FO81" s="1243"/>
      <c r="FP81" s="1243"/>
      <c r="FQ81" s="1243"/>
      <c r="FR81" s="1243"/>
      <c r="FS81" s="1243"/>
      <c r="FT81" s="1243"/>
      <c r="FU81" s="1243"/>
      <c r="FV81" s="1243"/>
      <c r="FW81" s="1243"/>
    </row>
    <row r="82" spans="1:179" ht="6" customHeight="1">
      <c r="A82" s="152"/>
      <c r="C82" s="1205"/>
      <c r="D82" s="1206"/>
      <c r="E82" s="1206"/>
      <c r="F82" s="1207"/>
      <c r="G82" s="1336"/>
      <c r="H82" s="1336"/>
      <c r="I82" s="1336"/>
      <c r="J82" s="1336"/>
      <c r="K82" s="1214"/>
      <c r="L82" s="1215"/>
      <c r="M82" s="1215"/>
      <c r="N82" s="1215"/>
      <c r="O82" s="1215"/>
      <c r="P82" s="1215"/>
      <c r="Q82" s="1215"/>
      <c r="R82" s="1216"/>
      <c r="S82" s="1214"/>
      <c r="T82" s="1215"/>
      <c r="U82" s="1215"/>
      <c r="V82" s="1215"/>
      <c r="W82" s="1215"/>
      <c r="X82" s="1215"/>
      <c r="Y82" s="1215"/>
      <c r="Z82" s="1215"/>
      <c r="AA82" s="1215"/>
      <c r="AB82" s="1216"/>
      <c r="AC82" s="1186" t="s">
        <v>25</v>
      </c>
      <c r="AD82" s="1187"/>
      <c r="AE82" s="1187"/>
      <c r="AF82" s="1188"/>
      <c r="AG82" s="1189">
        <f>総括表!T63</f>
        <v>0</v>
      </c>
      <c r="AH82" s="1190"/>
      <c r="AI82" s="1190"/>
      <c r="AJ82" s="1190"/>
      <c r="AK82" s="1190"/>
      <c r="AL82" s="1190"/>
      <c r="AM82" s="1190"/>
      <c r="AN82" s="1190"/>
      <c r="AO82" s="1190"/>
      <c r="AP82" s="1190"/>
      <c r="AQ82" s="1190"/>
      <c r="AR82" s="1190"/>
      <c r="AS82" s="1190"/>
      <c r="AT82" s="1190"/>
      <c r="AU82" s="1190"/>
      <c r="AV82" s="1190"/>
      <c r="AW82" s="1190"/>
      <c r="AX82" s="1190"/>
      <c r="AY82" s="1190"/>
      <c r="AZ82" s="1190"/>
      <c r="BA82" s="1190"/>
      <c r="BB82" s="1190"/>
      <c r="BC82" s="1190"/>
      <c r="BD82" s="1190"/>
      <c r="BE82" s="1190"/>
      <c r="BF82" s="1190"/>
      <c r="BG82" s="1190"/>
      <c r="BH82" s="1190"/>
      <c r="BI82" s="1190"/>
      <c r="BJ82" s="1190"/>
      <c r="BK82" s="1190"/>
      <c r="BL82" s="1190"/>
      <c r="BM82" s="1190"/>
      <c r="BN82" s="1190"/>
      <c r="BO82" s="1190"/>
      <c r="BP82" s="1191"/>
      <c r="BQ82" s="1192">
        <v>22</v>
      </c>
      <c r="BR82" s="1192"/>
      <c r="BS82" s="1192"/>
      <c r="BT82" s="1192"/>
      <c r="BU82" s="1192"/>
      <c r="BV82" s="1192"/>
      <c r="BW82" s="1192"/>
      <c r="BX82" s="1192"/>
      <c r="BY82" s="1193">
        <f>ROUNDDOWN(AG82*(BQ82/100)/1000,0)</f>
        <v>0</v>
      </c>
      <c r="BZ82" s="1193"/>
      <c r="CA82" s="1193"/>
      <c r="CB82" s="1193"/>
      <c r="CC82" s="1193"/>
      <c r="CD82" s="1193"/>
      <c r="CE82" s="1193"/>
      <c r="CF82" s="1193"/>
      <c r="CG82" s="1193"/>
      <c r="CH82" s="1193"/>
      <c r="CI82" s="1193"/>
      <c r="CJ82" s="1193"/>
      <c r="CK82" s="1193"/>
      <c r="CL82" s="1193"/>
      <c r="CM82" s="1193"/>
      <c r="CN82" s="1193"/>
      <c r="CO82" s="1193"/>
      <c r="CP82" s="1193"/>
      <c r="CQ82" s="1193"/>
      <c r="CR82" s="1193"/>
      <c r="CS82" s="1193"/>
      <c r="CT82" s="1193"/>
      <c r="CU82" s="1193"/>
      <c r="CV82" s="1193"/>
      <c r="CW82" s="1193"/>
      <c r="CX82" s="1193"/>
      <c r="CY82" s="1193"/>
      <c r="CZ82" s="1194"/>
      <c r="DA82" s="1198">
        <v>6.5</v>
      </c>
      <c r="DB82" s="1199"/>
      <c r="DC82" s="1199"/>
      <c r="DD82" s="1199"/>
      <c r="DE82" s="1199"/>
      <c r="DF82" s="1199"/>
      <c r="DG82" s="1199"/>
      <c r="DH82" s="1199"/>
      <c r="DI82" s="1199"/>
      <c r="DJ82" s="1199"/>
      <c r="DK82" s="1197"/>
      <c r="DL82" s="1197"/>
      <c r="DM82" s="1197"/>
      <c r="DN82" s="1197"/>
      <c r="DO82" s="1197"/>
      <c r="DP82" s="1197"/>
      <c r="DQ82" s="1197"/>
      <c r="DR82" s="1197"/>
      <c r="DS82" s="1197"/>
      <c r="DT82" s="1197"/>
      <c r="DU82" s="1159">
        <f>ROUNDDOWN(IF(DK82="",BY82*DK82,BY82*DK82),0)</f>
        <v>0</v>
      </c>
      <c r="DV82" s="1160"/>
      <c r="DW82" s="1160"/>
      <c r="DX82" s="1160"/>
      <c r="DY82" s="1160"/>
      <c r="DZ82" s="1160"/>
      <c r="EA82" s="1160"/>
      <c r="EB82" s="1160"/>
      <c r="EC82" s="1160"/>
      <c r="ED82" s="1160"/>
      <c r="EE82" s="1160"/>
      <c r="EF82" s="1160"/>
      <c r="EG82" s="1160"/>
      <c r="EH82" s="1160"/>
      <c r="EI82" s="1160"/>
      <c r="EJ82" s="1160"/>
      <c r="EK82" s="1160"/>
      <c r="EL82" s="1160"/>
      <c r="EM82" s="1160"/>
      <c r="EN82" s="1160"/>
      <c r="EO82" s="1160"/>
      <c r="EP82" s="1160"/>
      <c r="EQ82" s="1160"/>
      <c r="ER82" s="1160"/>
      <c r="ES82" s="1160"/>
      <c r="ET82" s="1160"/>
      <c r="EU82" s="1160"/>
      <c r="EV82" s="1160"/>
      <c r="EW82" s="1160"/>
      <c r="EX82" s="1160"/>
      <c r="EY82" s="1160"/>
      <c r="EZ82" s="1160"/>
      <c r="FA82" s="1160"/>
      <c r="FB82" s="1160"/>
      <c r="FC82" s="1160"/>
      <c r="FD82" s="1161"/>
      <c r="FE82" s="1248" t="s">
        <v>280</v>
      </c>
      <c r="FF82" s="1249"/>
      <c r="FG82" s="1249"/>
      <c r="FH82" s="1249"/>
      <c r="FI82" s="1249"/>
      <c r="FJ82" s="1249"/>
      <c r="FK82" s="1249"/>
      <c r="FL82" s="1249"/>
      <c r="FM82" s="1249"/>
      <c r="FN82" s="1249"/>
      <c r="FO82" s="1249"/>
      <c r="FP82" s="1249"/>
      <c r="FQ82" s="1249"/>
      <c r="FR82" s="1249"/>
      <c r="FS82" s="1249"/>
      <c r="FT82" s="1249"/>
      <c r="FU82" s="1249"/>
      <c r="FV82" s="1249"/>
      <c r="FW82" s="1249"/>
    </row>
    <row r="83" spans="1:179" ht="6" customHeight="1">
      <c r="A83" s="152"/>
      <c r="C83" s="1205"/>
      <c r="D83" s="1206"/>
      <c r="E83" s="1206"/>
      <c r="F83" s="1207"/>
      <c r="G83" s="1336"/>
      <c r="H83" s="1336"/>
      <c r="I83" s="1336"/>
      <c r="J83" s="1336"/>
      <c r="K83" s="1214"/>
      <c r="L83" s="1215"/>
      <c r="M83" s="1215"/>
      <c r="N83" s="1215"/>
      <c r="O83" s="1215"/>
      <c r="P83" s="1215"/>
      <c r="Q83" s="1215"/>
      <c r="R83" s="1216"/>
      <c r="S83" s="1214"/>
      <c r="T83" s="1215"/>
      <c r="U83" s="1215"/>
      <c r="V83" s="1215"/>
      <c r="W83" s="1215"/>
      <c r="X83" s="1215"/>
      <c r="Y83" s="1215"/>
      <c r="Z83" s="1215"/>
      <c r="AA83" s="1215"/>
      <c r="AB83" s="1216"/>
      <c r="AC83" s="1186"/>
      <c r="AD83" s="1187"/>
      <c r="AE83" s="1187"/>
      <c r="AF83" s="1188"/>
      <c r="AG83" s="1189"/>
      <c r="AH83" s="1190"/>
      <c r="AI83" s="1190"/>
      <c r="AJ83" s="1190"/>
      <c r="AK83" s="1190"/>
      <c r="AL83" s="1190"/>
      <c r="AM83" s="1190"/>
      <c r="AN83" s="1190"/>
      <c r="AO83" s="1190"/>
      <c r="AP83" s="1190"/>
      <c r="AQ83" s="1190"/>
      <c r="AR83" s="1190"/>
      <c r="AS83" s="1190"/>
      <c r="AT83" s="1190"/>
      <c r="AU83" s="1190"/>
      <c r="AV83" s="1190"/>
      <c r="AW83" s="1190"/>
      <c r="AX83" s="1190"/>
      <c r="AY83" s="1190"/>
      <c r="AZ83" s="1190"/>
      <c r="BA83" s="1190"/>
      <c r="BB83" s="1190"/>
      <c r="BC83" s="1190"/>
      <c r="BD83" s="1190"/>
      <c r="BE83" s="1190"/>
      <c r="BF83" s="1190"/>
      <c r="BG83" s="1190"/>
      <c r="BH83" s="1190"/>
      <c r="BI83" s="1190"/>
      <c r="BJ83" s="1190"/>
      <c r="BK83" s="1190"/>
      <c r="BL83" s="1190"/>
      <c r="BM83" s="1190"/>
      <c r="BN83" s="1190"/>
      <c r="BO83" s="1190"/>
      <c r="BP83" s="1191"/>
      <c r="BQ83" s="1192"/>
      <c r="BR83" s="1192"/>
      <c r="BS83" s="1192"/>
      <c r="BT83" s="1192"/>
      <c r="BU83" s="1192"/>
      <c r="BV83" s="1192"/>
      <c r="BW83" s="1192"/>
      <c r="BX83" s="1192"/>
      <c r="BY83" s="1193"/>
      <c r="BZ83" s="1193"/>
      <c r="CA83" s="1193"/>
      <c r="CB83" s="1193"/>
      <c r="CC83" s="1193"/>
      <c r="CD83" s="1193"/>
      <c r="CE83" s="1193"/>
      <c r="CF83" s="1193"/>
      <c r="CG83" s="1193"/>
      <c r="CH83" s="1193"/>
      <c r="CI83" s="1193"/>
      <c r="CJ83" s="1193"/>
      <c r="CK83" s="1193"/>
      <c r="CL83" s="1193"/>
      <c r="CM83" s="1193"/>
      <c r="CN83" s="1193"/>
      <c r="CO83" s="1193"/>
      <c r="CP83" s="1193"/>
      <c r="CQ83" s="1193"/>
      <c r="CR83" s="1193"/>
      <c r="CS83" s="1193"/>
      <c r="CT83" s="1193"/>
      <c r="CU83" s="1193"/>
      <c r="CV83" s="1193"/>
      <c r="CW83" s="1193"/>
      <c r="CX83" s="1193"/>
      <c r="CY83" s="1193"/>
      <c r="CZ83" s="1194"/>
      <c r="DA83" s="1198"/>
      <c r="DB83" s="1199"/>
      <c r="DC83" s="1199"/>
      <c r="DD83" s="1199"/>
      <c r="DE83" s="1199"/>
      <c r="DF83" s="1199"/>
      <c r="DG83" s="1199"/>
      <c r="DH83" s="1199"/>
      <c r="DI83" s="1199"/>
      <c r="DJ83" s="1199"/>
      <c r="DK83" s="1197"/>
      <c r="DL83" s="1197"/>
      <c r="DM83" s="1197"/>
      <c r="DN83" s="1197"/>
      <c r="DO83" s="1197"/>
      <c r="DP83" s="1197"/>
      <c r="DQ83" s="1197"/>
      <c r="DR83" s="1197"/>
      <c r="DS83" s="1197"/>
      <c r="DT83" s="1197"/>
      <c r="DU83" s="1159"/>
      <c r="DV83" s="1160"/>
      <c r="DW83" s="1160"/>
      <c r="DX83" s="1160"/>
      <c r="DY83" s="1160"/>
      <c r="DZ83" s="1160"/>
      <c r="EA83" s="1160"/>
      <c r="EB83" s="1160"/>
      <c r="EC83" s="1160"/>
      <c r="ED83" s="1160"/>
      <c r="EE83" s="1160"/>
      <c r="EF83" s="1160"/>
      <c r="EG83" s="1160"/>
      <c r="EH83" s="1160"/>
      <c r="EI83" s="1160"/>
      <c r="EJ83" s="1160"/>
      <c r="EK83" s="1160"/>
      <c r="EL83" s="1160"/>
      <c r="EM83" s="1160"/>
      <c r="EN83" s="1160"/>
      <c r="EO83" s="1160"/>
      <c r="EP83" s="1160"/>
      <c r="EQ83" s="1160"/>
      <c r="ER83" s="1160"/>
      <c r="ES83" s="1160"/>
      <c r="ET83" s="1160"/>
      <c r="EU83" s="1160"/>
      <c r="EV83" s="1160"/>
      <c r="EW83" s="1160"/>
      <c r="EX83" s="1160"/>
      <c r="EY83" s="1160"/>
      <c r="EZ83" s="1160"/>
      <c r="FA83" s="1160"/>
      <c r="FB83" s="1160"/>
      <c r="FC83" s="1160"/>
      <c r="FD83" s="1161"/>
      <c r="FE83" s="1248"/>
      <c r="FF83" s="1249"/>
      <c r="FG83" s="1249"/>
      <c r="FH83" s="1249"/>
      <c r="FI83" s="1249"/>
      <c r="FJ83" s="1249"/>
      <c r="FK83" s="1249"/>
      <c r="FL83" s="1249"/>
      <c r="FM83" s="1249"/>
      <c r="FN83" s="1249"/>
      <c r="FO83" s="1249"/>
      <c r="FP83" s="1249"/>
      <c r="FQ83" s="1249"/>
      <c r="FR83" s="1249"/>
      <c r="FS83" s="1249"/>
      <c r="FT83" s="1249"/>
      <c r="FU83" s="1249"/>
      <c r="FV83" s="1249"/>
      <c r="FW83" s="1249"/>
    </row>
    <row r="84" spans="1:179" ht="6" customHeight="1">
      <c r="A84" s="152"/>
      <c r="C84" s="1205"/>
      <c r="D84" s="1206"/>
      <c r="E84" s="1206"/>
      <c r="F84" s="1207"/>
      <c r="G84" s="1336"/>
      <c r="H84" s="1336"/>
      <c r="I84" s="1336"/>
      <c r="J84" s="1336"/>
      <c r="K84" s="1214"/>
      <c r="L84" s="1215"/>
      <c r="M84" s="1215"/>
      <c r="N84" s="1215"/>
      <c r="O84" s="1215"/>
      <c r="P84" s="1215"/>
      <c r="Q84" s="1215"/>
      <c r="R84" s="1216"/>
      <c r="S84" s="1214"/>
      <c r="T84" s="1215"/>
      <c r="U84" s="1215"/>
      <c r="V84" s="1215"/>
      <c r="W84" s="1215"/>
      <c r="X84" s="1215"/>
      <c r="Y84" s="1215"/>
      <c r="Z84" s="1215"/>
      <c r="AA84" s="1215"/>
      <c r="AB84" s="1216"/>
      <c r="AC84" s="1186" t="s">
        <v>217</v>
      </c>
      <c r="AD84" s="1187"/>
      <c r="AE84" s="1187"/>
      <c r="AF84" s="1188"/>
      <c r="AG84" s="1189">
        <f>総括表!T65</f>
        <v>0</v>
      </c>
      <c r="AH84" s="1190"/>
      <c r="AI84" s="1190"/>
      <c r="AJ84" s="1190"/>
      <c r="AK84" s="1190"/>
      <c r="AL84" s="1190"/>
      <c r="AM84" s="1190"/>
      <c r="AN84" s="1190"/>
      <c r="AO84" s="1190"/>
      <c r="AP84" s="1190"/>
      <c r="AQ84" s="1190"/>
      <c r="AR84" s="1190"/>
      <c r="AS84" s="1190"/>
      <c r="AT84" s="1190"/>
      <c r="AU84" s="1190"/>
      <c r="AV84" s="1190"/>
      <c r="AW84" s="1190"/>
      <c r="AX84" s="1190"/>
      <c r="AY84" s="1190"/>
      <c r="AZ84" s="1190"/>
      <c r="BA84" s="1190"/>
      <c r="BB84" s="1190"/>
      <c r="BC84" s="1190"/>
      <c r="BD84" s="1190"/>
      <c r="BE84" s="1190"/>
      <c r="BF84" s="1190"/>
      <c r="BG84" s="1190"/>
      <c r="BH84" s="1190"/>
      <c r="BI84" s="1190"/>
      <c r="BJ84" s="1190"/>
      <c r="BK84" s="1190"/>
      <c r="BL84" s="1190"/>
      <c r="BM84" s="1190"/>
      <c r="BN84" s="1190"/>
      <c r="BO84" s="1190"/>
      <c r="BP84" s="1191"/>
      <c r="BQ84" s="1192">
        <v>21</v>
      </c>
      <c r="BR84" s="1192"/>
      <c r="BS84" s="1192"/>
      <c r="BT84" s="1192"/>
      <c r="BU84" s="1192"/>
      <c r="BV84" s="1192"/>
      <c r="BW84" s="1192"/>
      <c r="BX84" s="1192"/>
      <c r="BY84" s="1193">
        <f>ROUNDDOWN(AG84*(BQ84/100)/1000,0)</f>
        <v>0</v>
      </c>
      <c r="BZ84" s="1193"/>
      <c r="CA84" s="1193"/>
      <c r="CB84" s="1193"/>
      <c r="CC84" s="1193"/>
      <c r="CD84" s="1193"/>
      <c r="CE84" s="1193"/>
      <c r="CF84" s="1193"/>
      <c r="CG84" s="1193"/>
      <c r="CH84" s="1193"/>
      <c r="CI84" s="1193"/>
      <c r="CJ84" s="1193"/>
      <c r="CK84" s="1193"/>
      <c r="CL84" s="1193"/>
      <c r="CM84" s="1193"/>
      <c r="CN84" s="1193"/>
      <c r="CO84" s="1193"/>
      <c r="CP84" s="1193"/>
      <c r="CQ84" s="1193"/>
      <c r="CR84" s="1193"/>
      <c r="CS84" s="1193"/>
      <c r="CT84" s="1193"/>
      <c r="CU84" s="1193"/>
      <c r="CV84" s="1193"/>
      <c r="CW84" s="1193"/>
      <c r="CX84" s="1193"/>
      <c r="CY84" s="1193"/>
      <c r="CZ84" s="1194"/>
      <c r="DA84" s="1198">
        <v>6.5</v>
      </c>
      <c r="DB84" s="1199"/>
      <c r="DC84" s="1199"/>
      <c r="DD84" s="1199"/>
      <c r="DE84" s="1199"/>
      <c r="DF84" s="1199"/>
      <c r="DG84" s="1199"/>
      <c r="DH84" s="1199"/>
      <c r="DI84" s="1199"/>
      <c r="DJ84" s="1199"/>
      <c r="DK84" s="1197"/>
      <c r="DL84" s="1197"/>
      <c r="DM84" s="1197"/>
      <c r="DN84" s="1197"/>
      <c r="DO84" s="1197"/>
      <c r="DP84" s="1197"/>
      <c r="DQ84" s="1197"/>
      <c r="DR84" s="1197"/>
      <c r="DS84" s="1197"/>
      <c r="DT84" s="1197"/>
      <c r="DU84" s="1159">
        <f>ROUNDDOWN(IF(DK84="",BY84*DK84,BY84*DK84),0)</f>
        <v>0</v>
      </c>
      <c r="DV84" s="1160"/>
      <c r="DW84" s="1160"/>
      <c r="DX84" s="1160"/>
      <c r="DY84" s="1160"/>
      <c r="DZ84" s="1160"/>
      <c r="EA84" s="1160"/>
      <c r="EB84" s="1160"/>
      <c r="EC84" s="1160"/>
      <c r="ED84" s="1160"/>
      <c r="EE84" s="1160"/>
      <c r="EF84" s="1160"/>
      <c r="EG84" s="1160"/>
      <c r="EH84" s="1160"/>
      <c r="EI84" s="1160"/>
      <c r="EJ84" s="1160"/>
      <c r="EK84" s="1160"/>
      <c r="EL84" s="1160"/>
      <c r="EM84" s="1160"/>
      <c r="EN84" s="1160"/>
      <c r="EO84" s="1160"/>
      <c r="EP84" s="1160"/>
      <c r="EQ84" s="1160"/>
      <c r="ER84" s="1160"/>
      <c r="ES84" s="1160"/>
      <c r="ET84" s="1160"/>
      <c r="EU84" s="1160"/>
      <c r="EV84" s="1160"/>
      <c r="EW84" s="1160"/>
      <c r="EX84" s="1160"/>
      <c r="EY84" s="1160"/>
      <c r="EZ84" s="1160"/>
      <c r="FA84" s="1160"/>
      <c r="FB84" s="1160"/>
      <c r="FC84" s="1160"/>
      <c r="FD84" s="1161"/>
      <c r="FE84" s="1248"/>
      <c r="FF84" s="1249"/>
      <c r="FG84" s="1249"/>
      <c r="FH84" s="1249"/>
      <c r="FI84" s="1249"/>
      <c r="FJ84" s="1249"/>
      <c r="FK84" s="1249"/>
      <c r="FL84" s="1249"/>
      <c r="FM84" s="1249"/>
      <c r="FN84" s="1249"/>
      <c r="FO84" s="1249"/>
      <c r="FP84" s="1249"/>
      <c r="FQ84" s="1249"/>
      <c r="FR84" s="1249"/>
      <c r="FS84" s="1249"/>
      <c r="FT84" s="1249"/>
      <c r="FU84" s="1249"/>
      <c r="FV84" s="1249"/>
      <c r="FW84" s="1249"/>
    </row>
    <row r="85" spans="1:179" ht="6" customHeight="1">
      <c r="A85" s="152"/>
      <c r="C85" s="1205"/>
      <c r="D85" s="1206"/>
      <c r="E85" s="1206"/>
      <c r="F85" s="1207"/>
      <c r="G85" s="1336"/>
      <c r="H85" s="1336"/>
      <c r="I85" s="1336"/>
      <c r="J85" s="1336"/>
      <c r="K85" s="1214"/>
      <c r="L85" s="1215"/>
      <c r="M85" s="1215"/>
      <c r="N85" s="1215"/>
      <c r="O85" s="1215"/>
      <c r="P85" s="1215"/>
      <c r="Q85" s="1215"/>
      <c r="R85" s="1216"/>
      <c r="S85" s="1214"/>
      <c r="T85" s="1215"/>
      <c r="U85" s="1215"/>
      <c r="V85" s="1215"/>
      <c r="W85" s="1215"/>
      <c r="X85" s="1215"/>
      <c r="Y85" s="1215"/>
      <c r="Z85" s="1215"/>
      <c r="AA85" s="1215"/>
      <c r="AB85" s="1216"/>
      <c r="AC85" s="1186"/>
      <c r="AD85" s="1187"/>
      <c r="AE85" s="1187"/>
      <c r="AF85" s="1188"/>
      <c r="AG85" s="1189"/>
      <c r="AH85" s="1190"/>
      <c r="AI85" s="1190"/>
      <c r="AJ85" s="1190"/>
      <c r="AK85" s="1190"/>
      <c r="AL85" s="1190"/>
      <c r="AM85" s="1190"/>
      <c r="AN85" s="1190"/>
      <c r="AO85" s="1190"/>
      <c r="AP85" s="1190"/>
      <c r="AQ85" s="1190"/>
      <c r="AR85" s="1190"/>
      <c r="AS85" s="1190"/>
      <c r="AT85" s="1190"/>
      <c r="AU85" s="1190"/>
      <c r="AV85" s="1190"/>
      <c r="AW85" s="1190"/>
      <c r="AX85" s="1190"/>
      <c r="AY85" s="1190"/>
      <c r="AZ85" s="1190"/>
      <c r="BA85" s="1190"/>
      <c r="BB85" s="1190"/>
      <c r="BC85" s="1190"/>
      <c r="BD85" s="1190"/>
      <c r="BE85" s="1190"/>
      <c r="BF85" s="1190"/>
      <c r="BG85" s="1190"/>
      <c r="BH85" s="1190"/>
      <c r="BI85" s="1190"/>
      <c r="BJ85" s="1190"/>
      <c r="BK85" s="1190"/>
      <c r="BL85" s="1190"/>
      <c r="BM85" s="1190"/>
      <c r="BN85" s="1190"/>
      <c r="BO85" s="1190"/>
      <c r="BP85" s="1191"/>
      <c r="BQ85" s="1192"/>
      <c r="BR85" s="1192"/>
      <c r="BS85" s="1192"/>
      <c r="BT85" s="1192"/>
      <c r="BU85" s="1192"/>
      <c r="BV85" s="1192"/>
      <c r="BW85" s="1192"/>
      <c r="BX85" s="1192"/>
      <c r="BY85" s="1193"/>
      <c r="BZ85" s="1193"/>
      <c r="CA85" s="1193"/>
      <c r="CB85" s="1193"/>
      <c r="CC85" s="1193"/>
      <c r="CD85" s="1193"/>
      <c r="CE85" s="1193"/>
      <c r="CF85" s="1193"/>
      <c r="CG85" s="1193"/>
      <c r="CH85" s="1193"/>
      <c r="CI85" s="1193"/>
      <c r="CJ85" s="1193"/>
      <c r="CK85" s="1193"/>
      <c r="CL85" s="1193"/>
      <c r="CM85" s="1193"/>
      <c r="CN85" s="1193"/>
      <c r="CO85" s="1193"/>
      <c r="CP85" s="1193"/>
      <c r="CQ85" s="1193"/>
      <c r="CR85" s="1193"/>
      <c r="CS85" s="1193"/>
      <c r="CT85" s="1193"/>
      <c r="CU85" s="1193"/>
      <c r="CV85" s="1193"/>
      <c r="CW85" s="1193"/>
      <c r="CX85" s="1193"/>
      <c r="CY85" s="1193"/>
      <c r="CZ85" s="1194"/>
      <c r="DA85" s="1198"/>
      <c r="DB85" s="1199"/>
      <c r="DC85" s="1199"/>
      <c r="DD85" s="1199"/>
      <c r="DE85" s="1199"/>
      <c r="DF85" s="1199"/>
      <c r="DG85" s="1199"/>
      <c r="DH85" s="1199"/>
      <c r="DI85" s="1199"/>
      <c r="DJ85" s="1199"/>
      <c r="DK85" s="1197"/>
      <c r="DL85" s="1197"/>
      <c r="DM85" s="1197"/>
      <c r="DN85" s="1197"/>
      <c r="DO85" s="1197"/>
      <c r="DP85" s="1197"/>
      <c r="DQ85" s="1197"/>
      <c r="DR85" s="1197"/>
      <c r="DS85" s="1197"/>
      <c r="DT85" s="1197"/>
      <c r="DU85" s="1159"/>
      <c r="DV85" s="1160"/>
      <c r="DW85" s="1160"/>
      <c r="DX85" s="1160"/>
      <c r="DY85" s="1160"/>
      <c r="DZ85" s="1160"/>
      <c r="EA85" s="1160"/>
      <c r="EB85" s="1160"/>
      <c r="EC85" s="1160"/>
      <c r="ED85" s="1160"/>
      <c r="EE85" s="1160"/>
      <c r="EF85" s="1160"/>
      <c r="EG85" s="1160"/>
      <c r="EH85" s="1160"/>
      <c r="EI85" s="1160"/>
      <c r="EJ85" s="1160"/>
      <c r="EK85" s="1160"/>
      <c r="EL85" s="1160"/>
      <c r="EM85" s="1160"/>
      <c r="EN85" s="1160"/>
      <c r="EO85" s="1160"/>
      <c r="EP85" s="1160"/>
      <c r="EQ85" s="1160"/>
      <c r="ER85" s="1160"/>
      <c r="ES85" s="1160"/>
      <c r="ET85" s="1160"/>
      <c r="EU85" s="1160"/>
      <c r="EV85" s="1160"/>
      <c r="EW85" s="1160"/>
      <c r="EX85" s="1160"/>
      <c r="EY85" s="1160"/>
      <c r="EZ85" s="1160"/>
      <c r="FA85" s="1160"/>
      <c r="FB85" s="1160"/>
      <c r="FC85" s="1160"/>
      <c r="FD85" s="1161"/>
      <c r="FE85" s="1248"/>
      <c r="FF85" s="1249"/>
      <c r="FG85" s="1249"/>
      <c r="FH85" s="1249"/>
      <c r="FI85" s="1249"/>
      <c r="FJ85" s="1249"/>
      <c r="FK85" s="1249"/>
      <c r="FL85" s="1249"/>
      <c r="FM85" s="1249"/>
      <c r="FN85" s="1249"/>
      <c r="FO85" s="1249"/>
      <c r="FP85" s="1249"/>
      <c r="FQ85" s="1249"/>
      <c r="FR85" s="1249"/>
      <c r="FS85" s="1249"/>
      <c r="FT85" s="1249"/>
      <c r="FU85" s="1249"/>
      <c r="FV85" s="1249"/>
      <c r="FW85" s="1249"/>
    </row>
    <row r="86" spans="1:179" ht="6" customHeight="1">
      <c r="A86" s="152"/>
      <c r="C86" s="1205"/>
      <c r="D86" s="1206"/>
      <c r="E86" s="1206"/>
      <c r="F86" s="1207"/>
      <c r="G86" s="1336"/>
      <c r="H86" s="1336"/>
      <c r="I86" s="1336"/>
      <c r="J86" s="1336"/>
      <c r="K86" s="1214"/>
      <c r="L86" s="1215"/>
      <c r="M86" s="1215"/>
      <c r="N86" s="1215"/>
      <c r="O86" s="1215"/>
      <c r="P86" s="1215"/>
      <c r="Q86" s="1215"/>
      <c r="R86" s="1216"/>
      <c r="S86" s="1214"/>
      <c r="T86" s="1215"/>
      <c r="U86" s="1215"/>
      <c r="V86" s="1215"/>
      <c r="W86" s="1215"/>
      <c r="X86" s="1215"/>
      <c r="Y86" s="1215"/>
      <c r="Z86" s="1215"/>
      <c r="AA86" s="1215"/>
      <c r="AB86" s="1216"/>
      <c r="AC86" s="1237" t="s">
        <v>219</v>
      </c>
      <c r="AD86" s="1238"/>
      <c r="AE86" s="1238"/>
      <c r="AF86" s="1239"/>
      <c r="AG86" s="1171">
        <f>総括表!T67</f>
        <v>0</v>
      </c>
      <c r="AH86" s="1172"/>
      <c r="AI86" s="1172"/>
      <c r="AJ86" s="1172"/>
      <c r="AK86" s="1172"/>
      <c r="AL86" s="1172"/>
      <c r="AM86" s="1172"/>
      <c r="AN86" s="1172"/>
      <c r="AO86" s="1172"/>
      <c r="AP86" s="1172"/>
      <c r="AQ86" s="1172"/>
      <c r="AR86" s="1172"/>
      <c r="AS86" s="1172"/>
      <c r="AT86" s="1172"/>
      <c r="AU86" s="1172"/>
      <c r="AV86" s="1172"/>
      <c r="AW86" s="1172"/>
      <c r="AX86" s="1172"/>
      <c r="AY86" s="1172"/>
      <c r="AZ86" s="1172"/>
      <c r="BA86" s="1172"/>
      <c r="BB86" s="1172"/>
      <c r="BC86" s="1172"/>
      <c r="BD86" s="1172"/>
      <c r="BE86" s="1172"/>
      <c r="BF86" s="1172"/>
      <c r="BG86" s="1172"/>
      <c r="BH86" s="1172"/>
      <c r="BI86" s="1172"/>
      <c r="BJ86" s="1172"/>
      <c r="BK86" s="1172"/>
      <c r="BL86" s="1172"/>
      <c r="BM86" s="1172"/>
      <c r="BN86" s="1172"/>
      <c r="BO86" s="1172"/>
      <c r="BP86" s="1173"/>
      <c r="BQ86" s="1174">
        <v>21</v>
      </c>
      <c r="BR86" s="1174"/>
      <c r="BS86" s="1174"/>
      <c r="BT86" s="1174"/>
      <c r="BU86" s="1174"/>
      <c r="BV86" s="1174"/>
      <c r="BW86" s="1174"/>
      <c r="BX86" s="1174"/>
      <c r="BY86" s="1240">
        <f>ROUNDDOWN(AG86*(BQ86/100)/1000,0)</f>
        <v>0</v>
      </c>
      <c r="BZ86" s="1240"/>
      <c r="CA86" s="1240"/>
      <c r="CB86" s="1240"/>
      <c r="CC86" s="1240"/>
      <c r="CD86" s="1240"/>
      <c r="CE86" s="1240"/>
      <c r="CF86" s="1240"/>
      <c r="CG86" s="1240"/>
      <c r="CH86" s="1240"/>
      <c r="CI86" s="1240"/>
      <c r="CJ86" s="1240"/>
      <c r="CK86" s="1240"/>
      <c r="CL86" s="1240"/>
      <c r="CM86" s="1240"/>
      <c r="CN86" s="1240"/>
      <c r="CO86" s="1240"/>
      <c r="CP86" s="1240"/>
      <c r="CQ86" s="1240"/>
      <c r="CR86" s="1240"/>
      <c r="CS86" s="1240"/>
      <c r="CT86" s="1240"/>
      <c r="CU86" s="1240"/>
      <c r="CV86" s="1240"/>
      <c r="CW86" s="1240"/>
      <c r="CX86" s="1240"/>
      <c r="CY86" s="1240"/>
      <c r="CZ86" s="1241"/>
      <c r="DA86" s="1177">
        <v>6</v>
      </c>
      <c r="DB86" s="1178"/>
      <c r="DC86" s="1178"/>
      <c r="DD86" s="1178"/>
      <c r="DE86" s="1178"/>
      <c r="DF86" s="1178"/>
      <c r="DG86" s="1178"/>
      <c r="DH86" s="1178"/>
      <c r="DI86" s="1178"/>
      <c r="DJ86" s="1178"/>
      <c r="DK86" s="1181"/>
      <c r="DL86" s="1181"/>
      <c r="DM86" s="1181"/>
      <c r="DN86" s="1181"/>
      <c r="DO86" s="1181"/>
      <c r="DP86" s="1181"/>
      <c r="DQ86" s="1181"/>
      <c r="DR86" s="1181"/>
      <c r="DS86" s="1181"/>
      <c r="DT86" s="1181"/>
      <c r="DU86" s="1123">
        <f>ROUNDDOWN(IF(DK86="",BY86*DK86,BY86*DK86),0)</f>
        <v>0</v>
      </c>
      <c r="DV86" s="1124"/>
      <c r="DW86" s="1124"/>
      <c r="DX86" s="1124"/>
      <c r="DY86" s="1124"/>
      <c r="DZ86" s="1124"/>
      <c r="EA86" s="1124"/>
      <c r="EB86" s="1124"/>
      <c r="EC86" s="1124"/>
      <c r="ED86" s="1124"/>
      <c r="EE86" s="1124"/>
      <c r="EF86" s="1124"/>
      <c r="EG86" s="1124"/>
      <c r="EH86" s="1124"/>
      <c r="EI86" s="1124"/>
      <c r="EJ86" s="1124"/>
      <c r="EK86" s="1124"/>
      <c r="EL86" s="1124"/>
      <c r="EM86" s="1124"/>
      <c r="EN86" s="1124"/>
      <c r="EO86" s="1124"/>
      <c r="EP86" s="1124"/>
      <c r="EQ86" s="1124"/>
      <c r="ER86" s="1124"/>
      <c r="ES86" s="1124"/>
      <c r="ET86" s="1124"/>
      <c r="EU86" s="1124"/>
      <c r="EV86" s="1124"/>
      <c r="EW86" s="1124"/>
      <c r="EX86" s="1124"/>
      <c r="EY86" s="1124"/>
      <c r="EZ86" s="1124"/>
      <c r="FA86" s="1124"/>
      <c r="FB86" s="1124"/>
      <c r="FC86" s="1124"/>
      <c r="FD86" s="1125"/>
      <c r="FE86" s="1200" t="s">
        <v>281</v>
      </c>
      <c r="FF86" s="1201"/>
      <c r="FG86" s="1201"/>
      <c r="FH86" s="1201"/>
      <c r="FI86" s="1201"/>
      <c r="FJ86" s="1201"/>
      <c r="FK86" s="1201"/>
      <c r="FL86" s="1201"/>
      <c r="FM86" s="1201"/>
      <c r="FN86" s="1201"/>
      <c r="FO86" s="1201"/>
      <c r="FP86" s="1201"/>
      <c r="FQ86" s="1201"/>
      <c r="FR86" s="1201"/>
      <c r="FS86" s="1201"/>
      <c r="FT86" s="1201"/>
      <c r="FU86" s="1201"/>
      <c r="FV86" s="1201"/>
      <c r="FW86" s="1201"/>
    </row>
    <row r="87" spans="1:179" ht="6" customHeight="1">
      <c r="A87" s="152"/>
      <c r="C87" s="1208"/>
      <c r="D87" s="1209"/>
      <c r="E87" s="1209"/>
      <c r="F87" s="1210"/>
      <c r="G87" s="1336"/>
      <c r="H87" s="1336"/>
      <c r="I87" s="1336"/>
      <c r="J87" s="1336"/>
      <c r="K87" s="1217"/>
      <c r="L87" s="1218"/>
      <c r="M87" s="1218"/>
      <c r="N87" s="1218"/>
      <c r="O87" s="1218"/>
      <c r="P87" s="1218"/>
      <c r="Q87" s="1218"/>
      <c r="R87" s="1219"/>
      <c r="S87" s="1217"/>
      <c r="T87" s="1218"/>
      <c r="U87" s="1218"/>
      <c r="V87" s="1218"/>
      <c r="W87" s="1218"/>
      <c r="X87" s="1218"/>
      <c r="Y87" s="1218"/>
      <c r="Z87" s="1218"/>
      <c r="AA87" s="1218"/>
      <c r="AB87" s="1219"/>
      <c r="AC87" s="1220"/>
      <c r="AD87" s="1221"/>
      <c r="AE87" s="1221"/>
      <c r="AF87" s="1222"/>
      <c r="AG87" s="1171"/>
      <c r="AH87" s="1172"/>
      <c r="AI87" s="1172"/>
      <c r="AJ87" s="1172"/>
      <c r="AK87" s="1172"/>
      <c r="AL87" s="1172"/>
      <c r="AM87" s="1172"/>
      <c r="AN87" s="1172"/>
      <c r="AO87" s="1172"/>
      <c r="AP87" s="1172"/>
      <c r="AQ87" s="1172"/>
      <c r="AR87" s="1172"/>
      <c r="AS87" s="1172"/>
      <c r="AT87" s="1172"/>
      <c r="AU87" s="1172"/>
      <c r="AV87" s="1172"/>
      <c r="AW87" s="1172"/>
      <c r="AX87" s="1172"/>
      <c r="AY87" s="1172"/>
      <c r="AZ87" s="1172"/>
      <c r="BA87" s="1172"/>
      <c r="BB87" s="1172"/>
      <c r="BC87" s="1172"/>
      <c r="BD87" s="1172"/>
      <c r="BE87" s="1172"/>
      <c r="BF87" s="1172"/>
      <c r="BG87" s="1172"/>
      <c r="BH87" s="1172"/>
      <c r="BI87" s="1172"/>
      <c r="BJ87" s="1172"/>
      <c r="BK87" s="1172"/>
      <c r="BL87" s="1172"/>
      <c r="BM87" s="1172"/>
      <c r="BN87" s="1172"/>
      <c r="BO87" s="1172"/>
      <c r="BP87" s="1173"/>
      <c r="BQ87" s="902"/>
      <c r="BR87" s="902"/>
      <c r="BS87" s="902"/>
      <c r="BT87" s="902"/>
      <c r="BU87" s="902"/>
      <c r="BV87" s="902"/>
      <c r="BW87" s="902"/>
      <c r="BX87" s="902"/>
      <c r="BY87" s="1230"/>
      <c r="BZ87" s="1230"/>
      <c r="CA87" s="1230"/>
      <c r="CB87" s="1230"/>
      <c r="CC87" s="1230"/>
      <c r="CD87" s="1230"/>
      <c r="CE87" s="1230"/>
      <c r="CF87" s="1230"/>
      <c r="CG87" s="1230"/>
      <c r="CH87" s="1230"/>
      <c r="CI87" s="1230"/>
      <c r="CJ87" s="1230"/>
      <c r="CK87" s="1230"/>
      <c r="CL87" s="1230"/>
      <c r="CM87" s="1230"/>
      <c r="CN87" s="1230"/>
      <c r="CO87" s="1230"/>
      <c r="CP87" s="1230"/>
      <c r="CQ87" s="1230"/>
      <c r="CR87" s="1230"/>
      <c r="CS87" s="1230"/>
      <c r="CT87" s="1230"/>
      <c r="CU87" s="1230"/>
      <c r="CV87" s="1230"/>
      <c r="CW87" s="1230"/>
      <c r="CX87" s="1230"/>
      <c r="CY87" s="1230"/>
      <c r="CZ87" s="1231"/>
      <c r="DA87" s="1179"/>
      <c r="DB87" s="1180"/>
      <c r="DC87" s="1180"/>
      <c r="DD87" s="1180"/>
      <c r="DE87" s="1180"/>
      <c r="DF87" s="1180"/>
      <c r="DG87" s="1180"/>
      <c r="DH87" s="1180"/>
      <c r="DI87" s="1180"/>
      <c r="DJ87" s="1180"/>
      <c r="DK87" s="1182"/>
      <c r="DL87" s="1182"/>
      <c r="DM87" s="1182"/>
      <c r="DN87" s="1182"/>
      <c r="DO87" s="1182"/>
      <c r="DP87" s="1182"/>
      <c r="DQ87" s="1182"/>
      <c r="DR87" s="1182"/>
      <c r="DS87" s="1182"/>
      <c r="DT87" s="1182"/>
      <c r="DU87" s="1162"/>
      <c r="DV87" s="1163"/>
      <c r="DW87" s="1163"/>
      <c r="DX87" s="1163"/>
      <c r="DY87" s="1163"/>
      <c r="DZ87" s="1163"/>
      <c r="EA87" s="1163"/>
      <c r="EB87" s="1163"/>
      <c r="EC87" s="1163"/>
      <c r="ED87" s="1163"/>
      <c r="EE87" s="1163"/>
      <c r="EF87" s="1163"/>
      <c r="EG87" s="1163"/>
      <c r="EH87" s="1163"/>
      <c r="EI87" s="1163"/>
      <c r="EJ87" s="1163"/>
      <c r="EK87" s="1163"/>
      <c r="EL87" s="1163"/>
      <c r="EM87" s="1163"/>
      <c r="EN87" s="1163"/>
      <c r="EO87" s="1163"/>
      <c r="EP87" s="1163"/>
      <c r="EQ87" s="1163"/>
      <c r="ER87" s="1163"/>
      <c r="ES87" s="1163"/>
      <c r="ET87" s="1163"/>
      <c r="EU87" s="1163"/>
      <c r="EV87" s="1163"/>
      <c r="EW87" s="1163"/>
      <c r="EX87" s="1163"/>
      <c r="EY87" s="1163"/>
      <c r="EZ87" s="1163"/>
      <c r="FA87" s="1163"/>
      <c r="FB87" s="1163"/>
      <c r="FC87" s="1163"/>
      <c r="FD87" s="1164"/>
      <c r="FE87" s="1200"/>
      <c r="FF87" s="1201"/>
      <c r="FG87" s="1201"/>
      <c r="FH87" s="1201"/>
      <c r="FI87" s="1201"/>
      <c r="FJ87" s="1201"/>
      <c r="FK87" s="1201"/>
      <c r="FL87" s="1201"/>
      <c r="FM87" s="1201"/>
      <c r="FN87" s="1201"/>
      <c r="FO87" s="1201"/>
      <c r="FP87" s="1201"/>
      <c r="FQ87" s="1201"/>
      <c r="FR87" s="1201"/>
      <c r="FS87" s="1201"/>
      <c r="FT87" s="1201"/>
      <c r="FU87" s="1201"/>
      <c r="FV87" s="1201"/>
      <c r="FW87" s="1201"/>
    </row>
    <row r="88" spans="1:179" ht="6" customHeight="1">
      <c r="A88" s="148" t="str">
        <f>C88</f>
        <v>37</v>
      </c>
      <c r="B88" s="144">
        <v>10</v>
      </c>
      <c r="C88" s="1202" t="s">
        <v>247</v>
      </c>
      <c r="D88" s="1203"/>
      <c r="E88" s="1203"/>
      <c r="F88" s="1204"/>
      <c r="G88" s="1336"/>
      <c r="H88" s="1336"/>
      <c r="I88" s="1336"/>
      <c r="J88" s="1336"/>
      <c r="K88" s="1211" t="s">
        <v>248</v>
      </c>
      <c r="L88" s="1212"/>
      <c r="M88" s="1212"/>
      <c r="N88" s="1212"/>
      <c r="O88" s="1212"/>
      <c r="P88" s="1212"/>
      <c r="Q88" s="1212"/>
      <c r="R88" s="1212"/>
      <c r="S88" s="1212"/>
      <c r="T88" s="1212"/>
      <c r="U88" s="1212"/>
      <c r="V88" s="1212"/>
      <c r="W88" s="1212"/>
      <c r="X88" s="1212"/>
      <c r="Y88" s="1212"/>
      <c r="Z88" s="1212"/>
      <c r="AA88" s="1212"/>
      <c r="AB88" s="1213"/>
      <c r="AC88" s="1220" t="s">
        <v>215</v>
      </c>
      <c r="AD88" s="1221"/>
      <c r="AE88" s="1221"/>
      <c r="AF88" s="1222"/>
      <c r="AG88" s="1226">
        <f>総括表!T69</f>
        <v>0</v>
      </c>
      <c r="AH88" s="1227"/>
      <c r="AI88" s="1227"/>
      <c r="AJ88" s="1227"/>
      <c r="AK88" s="1227"/>
      <c r="AL88" s="1227"/>
      <c r="AM88" s="1227"/>
      <c r="AN88" s="1227"/>
      <c r="AO88" s="1227"/>
      <c r="AP88" s="1227"/>
      <c r="AQ88" s="1227"/>
      <c r="AR88" s="1227"/>
      <c r="AS88" s="1227"/>
      <c r="AT88" s="1227"/>
      <c r="AU88" s="1227"/>
      <c r="AV88" s="1227"/>
      <c r="AW88" s="1227"/>
      <c r="AX88" s="1227"/>
      <c r="AY88" s="1227"/>
      <c r="AZ88" s="1227"/>
      <c r="BA88" s="1227"/>
      <c r="BB88" s="1227"/>
      <c r="BC88" s="1227"/>
      <c r="BD88" s="1227"/>
      <c r="BE88" s="1227"/>
      <c r="BF88" s="1227"/>
      <c r="BG88" s="1227"/>
      <c r="BH88" s="1227"/>
      <c r="BI88" s="1227"/>
      <c r="BJ88" s="1227"/>
      <c r="BK88" s="1227"/>
      <c r="BL88" s="1227"/>
      <c r="BM88" s="1227"/>
      <c r="BN88" s="1227"/>
      <c r="BO88" s="1227"/>
      <c r="BP88" s="1228"/>
      <c r="BQ88" s="902">
        <v>23</v>
      </c>
      <c r="BR88" s="902"/>
      <c r="BS88" s="902"/>
      <c r="BT88" s="902"/>
      <c r="BU88" s="902"/>
      <c r="BV88" s="902"/>
      <c r="BW88" s="902"/>
      <c r="BX88" s="902"/>
      <c r="BY88" s="1230">
        <f>ROUNDDOWN(AG88*(BQ88/100)/1000,0)</f>
        <v>0</v>
      </c>
      <c r="BZ88" s="1230"/>
      <c r="CA88" s="1230"/>
      <c r="CB88" s="1230"/>
      <c r="CC88" s="1230"/>
      <c r="CD88" s="1230"/>
      <c r="CE88" s="1230"/>
      <c r="CF88" s="1230"/>
      <c r="CG88" s="1230"/>
      <c r="CH88" s="1230"/>
      <c r="CI88" s="1230"/>
      <c r="CJ88" s="1230"/>
      <c r="CK88" s="1230"/>
      <c r="CL88" s="1230"/>
      <c r="CM88" s="1230"/>
      <c r="CN88" s="1230"/>
      <c r="CO88" s="1230"/>
      <c r="CP88" s="1230"/>
      <c r="CQ88" s="1230"/>
      <c r="CR88" s="1230"/>
      <c r="CS88" s="1230"/>
      <c r="CT88" s="1230"/>
      <c r="CU88" s="1230"/>
      <c r="CV88" s="1230"/>
      <c r="CW88" s="1230"/>
      <c r="CX88" s="1230"/>
      <c r="CY88" s="1230"/>
      <c r="CZ88" s="1231"/>
      <c r="DA88" s="1179">
        <v>19</v>
      </c>
      <c r="DB88" s="1180"/>
      <c r="DC88" s="1180"/>
      <c r="DD88" s="1180"/>
      <c r="DE88" s="1180"/>
      <c r="DF88" s="1180"/>
      <c r="DG88" s="1180"/>
      <c r="DH88" s="1180"/>
      <c r="DI88" s="1180"/>
      <c r="DJ88" s="1180"/>
      <c r="DK88" s="1182"/>
      <c r="DL88" s="1182"/>
      <c r="DM88" s="1182"/>
      <c r="DN88" s="1182"/>
      <c r="DO88" s="1182"/>
      <c r="DP88" s="1182"/>
      <c r="DQ88" s="1182"/>
      <c r="DR88" s="1182"/>
      <c r="DS88" s="1182"/>
      <c r="DT88" s="1182"/>
      <c r="DU88" s="1162">
        <f>ROUNDDOWN(IF(DK88="",BY88*DK88,BY88*DK88),0)</f>
        <v>0</v>
      </c>
      <c r="DV88" s="1163"/>
      <c r="DW88" s="1163"/>
      <c r="DX88" s="1163"/>
      <c r="DY88" s="1163"/>
      <c r="DZ88" s="1163"/>
      <c r="EA88" s="1163"/>
      <c r="EB88" s="1163"/>
      <c r="EC88" s="1163"/>
      <c r="ED88" s="1163"/>
      <c r="EE88" s="1163"/>
      <c r="EF88" s="1163"/>
      <c r="EG88" s="1163"/>
      <c r="EH88" s="1163"/>
      <c r="EI88" s="1163"/>
      <c r="EJ88" s="1163"/>
      <c r="EK88" s="1163"/>
      <c r="EL88" s="1163"/>
      <c r="EM88" s="1163"/>
      <c r="EN88" s="1163"/>
      <c r="EO88" s="1163"/>
      <c r="EP88" s="1163"/>
      <c r="EQ88" s="1163"/>
      <c r="ER88" s="1163"/>
      <c r="ES88" s="1163"/>
      <c r="ET88" s="1163"/>
      <c r="EU88" s="1163"/>
      <c r="EV88" s="1163"/>
      <c r="EW88" s="1163"/>
      <c r="EX88" s="1163"/>
      <c r="EY88" s="1163"/>
      <c r="EZ88" s="1163"/>
      <c r="FA88" s="1163"/>
      <c r="FB88" s="1163"/>
      <c r="FC88" s="1163"/>
      <c r="FD88" s="1164"/>
      <c r="FE88" s="1200"/>
      <c r="FF88" s="1201"/>
      <c r="FG88" s="1201"/>
      <c r="FH88" s="1201"/>
      <c r="FI88" s="1201"/>
      <c r="FJ88" s="1201"/>
      <c r="FK88" s="1201"/>
      <c r="FL88" s="1201"/>
      <c r="FM88" s="1201"/>
      <c r="FN88" s="1201"/>
      <c r="FO88" s="1201"/>
      <c r="FP88" s="1201"/>
      <c r="FQ88" s="1201"/>
      <c r="FR88" s="1201"/>
      <c r="FS88" s="1201"/>
      <c r="FT88" s="1201"/>
      <c r="FU88" s="1201"/>
      <c r="FV88" s="1201"/>
      <c r="FW88" s="1201"/>
    </row>
    <row r="89" spans="1:179" ht="6" customHeight="1">
      <c r="A89" s="152"/>
      <c r="C89" s="1205"/>
      <c r="D89" s="1206"/>
      <c r="E89" s="1206"/>
      <c r="F89" s="1207"/>
      <c r="G89" s="1336"/>
      <c r="H89" s="1336"/>
      <c r="I89" s="1336"/>
      <c r="J89" s="1336"/>
      <c r="K89" s="1214"/>
      <c r="L89" s="1215"/>
      <c r="M89" s="1215"/>
      <c r="N89" s="1215"/>
      <c r="O89" s="1215"/>
      <c r="P89" s="1215"/>
      <c r="Q89" s="1215"/>
      <c r="R89" s="1215"/>
      <c r="S89" s="1215"/>
      <c r="T89" s="1215"/>
      <c r="U89" s="1215"/>
      <c r="V89" s="1215"/>
      <c r="W89" s="1215"/>
      <c r="X89" s="1215"/>
      <c r="Y89" s="1215"/>
      <c r="Z89" s="1215"/>
      <c r="AA89" s="1215"/>
      <c r="AB89" s="1216"/>
      <c r="AC89" s="1223"/>
      <c r="AD89" s="1224"/>
      <c r="AE89" s="1224"/>
      <c r="AF89" s="1225"/>
      <c r="AG89" s="1171"/>
      <c r="AH89" s="1172"/>
      <c r="AI89" s="1172"/>
      <c r="AJ89" s="1172"/>
      <c r="AK89" s="1172"/>
      <c r="AL89" s="1172"/>
      <c r="AM89" s="1172"/>
      <c r="AN89" s="1172"/>
      <c r="AO89" s="1172"/>
      <c r="AP89" s="1172"/>
      <c r="AQ89" s="1172"/>
      <c r="AR89" s="1172"/>
      <c r="AS89" s="1172"/>
      <c r="AT89" s="1172"/>
      <c r="AU89" s="1172"/>
      <c r="AV89" s="1172"/>
      <c r="AW89" s="1172"/>
      <c r="AX89" s="1172"/>
      <c r="AY89" s="1172"/>
      <c r="AZ89" s="1172"/>
      <c r="BA89" s="1172"/>
      <c r="BB89" s="1172"/>
      <c r="BC89" s="1172"/>
      <c r="BD89" s="1172"/>
      <c r="BE89" s="1172"/>
      <c r="BF89" s="1172"/>
      <c r="BG89" s="1172"/>
      <c r="BH89" s="1172"/>
      <c r="BI89" s="1172"/>
      <c r="BJ89" s="1172"/>
      <c r="BK89" s="1172"/>
      <c r="BL89" s="1172"/>
      <c r="BM89" s="1172"/>
      <c r="BN89" s="1172"/>
      <c r="BO89" s="1172"/>
      <c r="BP89" s="1173"/>
      <c r="BQ89" s="1229"/>
      <c r="BR89" s="1229"/>
      <c r="BS89" s="1229"/>
      <c r="BT89" s="1229"/>
      <c r="BU89" s="1229"/>
      <c r="BV89" s="1229"/>
      <c r="BW89" s="1229"/>
      <c r="BX89" s="1229"/>
      <c r="BY89" s="1232"/>
      <c r="BZ89" s="1232"/>
      <c r="CA89" s="1232"/>
      <c r="CB89" s="1232"/>
      <c r="CC89" s="1232"/>
      <c r="CD89" s="1232"/>
      <c r="CE89" s="1232"/>
      <c r="CF89" s="1232"/>
      <c r="CG89" s="1232"/>
      <c r="CH89" s="1232"/>
      <c r="CI89" s="1232"/>
      <c r="CJ89" s="1232"/>
      <c r="CK89" s="1232"/>
      <c r="CL89" s="1232"/>
      <c r="CM89" s="1232"/>
      <c r="CN89" s="1232"/>
      <c r="CO89" s="1232"/>
      <c r="CP89" s="1232"/>
      <c r="CQ89" s="1232"/>
      <c r="CR89" s="1232"/>
      <c r="CS89" s="1232"/>
      <c r="CT89" s="1232"/>
      <c r="CU89" s="1232"/>
      <c r="CV89" s="1232"/>
      <c r="CW89" s="1232"/>
      <c r="CX89" s="1232"/>
      <c r="CY89" s="1232"/>
      <c r="CZ89" s="1233"/>
      <c r="DA89" s="1234"/>
      <c r="DB89" s="1235"/>
      <c r="DC89" s="1235"/>
      <c r="DD89" s="1235"/>
      <c r="DE89" s="1235"/>
      <c r="DF89" s="1235"/>
      <c r="DG89" s="1235"/>
      <c r="DH89" s="1235"/>
      <c r="DI89" s="1235"/>
      <c r="DJ89" s="1235"/>
      <c r="DK89" s="1236"/>
      <c r="DL89" s="1236"/>
      <c r="DM89" s="1236"/>
      <c r="DN89" s="1236"/>
      <c r="DO89" s="1236"/>
      <c r="DP89" s="1236"/>
      <c r="DQ89" s="1236"/>
      <c r="DR89" s="1236"/>
      <c r="DS89" s="1236"/>
      <c r="DT89" s="1236"/>
      <c r="DU89" s="1120"/>
      <c r="DV89" s="1121"/>
      <c r="DW89" s="1121"/>
      <c r="DX89" s="1121"/>
      <c r="DY89" s="1121"/>
      <c r="DZ89" s="1121"/>
      <c r="EA89" s="1121"/>
      <c r="EB89" s="1121"/>
      <c r="EC89" s="1121"/>
      <c r="ED89" s="1121"/>
      <c r="EE89" s="1121"/>
      <c r="EF89" s="1121"/>
      <c r="EG89" s="1121"/>
      <c r="EH89" s="1121"/>
      <c r="EI89" s="1121"/>
      <c r="EJ89" s="1121"/>
      <c r="EK89" s="1121"/>
      <c r="EL89" s="1121"/>
      <c r="EM89" s="1121"/>
      <c r="EN89" s="1121"/>
      <c r="EO89" s="1121"/>
      <c r="EP89" s="1121"/>
      <c r="EQ89" s="1121"/>
      <c r="ER89" s="1121"/>
      <c r="ES89" s="1121"/>
      <c r="ET89" s="1121"/>
      <c r="EU89" s="1121"/>
      <c r="EV89" s="1121"/>
      <c r="EW89" s="1121"/>
      <c r="EX89" s="1121"/>
      <c r="EY89" s="1121"/>
      <c r="EZ89" s="1121"/>
      <c r="FA89" s="1121"/>
      <c r="FB89" s="1121"/>
      <c r="FC89" s="1121"/>
      <c r="FD89" s="1122"/>
      <c r="FE89" s="1200"/>
      <c r="FF89" s="1201"/>
      <c r="FG89" s="1201"/>
      <c r="FH89" s="1201"/>
      <c r="FI89" s="1201"/>
      <c r="FJ89" s="1201"/>
      <c r="FK89" s="1201"/>
      <c r="FL89" s="1201"/>
      <c r="FM89" s="1201"/>
      <c r="FN89" s="1201"/>
      <c r="FO89" s="1201"/>
      <c r="FP89" s="1201"/>
      <c r="FQ89" s="1201"/>
      <c r="FR89" s="1201"/>
      <c r="FS89" s="1201"/>
      <c r="FT89" s="1201"/>
      <c r="FU89" s="1201"/>
      <c r="FV89" s="1201"/>
      <c r="FW89" s="1201"/>
    </row>
    <row r="90" spans="1:179" ht="6" customHeight="1">
      <c r="A90" s="152"/>
      <c r="C90" s="1205"/>
      <c r="D90" s="1206"/>
      <c r="E90" s="1206"/>
      <c r="F90" s="1207"/>
      <c r="G90" s="1336"/>
      <c r="H90" s="1336"/>
      <c r="I90" s="1336"/>
      <c r="J90" s="1336"/>
      <c r="K90" s="1214"/>
      <c r="L90" s="1215"/>
      <c r="M90" s="1215"/>
      <c r="N90" s="1215"/>
      <c r="O90" s="1215"/>
      <c r="P90" s="1215"/>
      <c r="Q90" s="1215"/>
      <c r="R90" s="1215"/>
      <c r="S90" s="1215"/>
      <c r="T90" s="1215"/>
      <c r="U90" s="1215"/>
      <c r="V90" s="1215"/>
      <c r="W90" s="1215"/>
      <c r="X90" s="1215"/>
      <c r="Y90" s="1215"/>
      <c r="Z90" s="1215"/>
      <c r="AA90" s="1215"/>
      <c r="AB90" s="1216"/>
      <c r="AC90" s="1186" t="s">
        <v>25</v>
      </c>
      <c r="AD90" s="1187"/>
      <c r="AE90" s="1187"/>
      <c r="AF90" s="1188"/>
      <c r="AG90" s="1189">
        <f>総括表!T71</f>
        <v>0</v>
      </c>
      <c r="AH90" s="1190"/>
      <c r="AI90" s="1190"/>
      <c r="AJ90" s="1190"/>
      <c r="AK90" s="1190"/>
      <c r="AL90" s="1190"/>
      <c r="AM90" s="1190"/>
      <c r="AN90" s="1190"/>
      <c r="AO90" s="1190"/>
      <c r="AP90" s="1190"/>
      <c r="AQ90" s="1190"/>
      <c r="AR90" s="1190"/>
      <c r="AS90" s="1190"/>
      <c r="AT90" s="1190"/>
      <c r="AU90" s="1190"/>
      <c r="AV90" s="1190"/>
      <c r="AW90" s="1190"/>
      <c r="AX90" s="1190"/>
      <c r="AY90" s="1190"/>
      <c r="AZ90" s="1190"/>
      <c r="BA90" s="1190"/>
      <c r="BB90" s="1190"/>
      <c r="BC90" s="1190"/>
      <c r="BD90" s="1190"/>
      <c r="BE90" s="1190"/>
      <c r="BF90" s="1190"/>
      <c r="BG90" s="1190"/>
      <c r="BH90" s="1190"/>
      <c r="BI90" s="1190"/>
      <c r="BJ90" s="1190"/>
      <c r="BK90" s="1190"/>
      <c r="BL90" s="1190"/>
      <c r="BM90" s="1190"/>
      <c r="BN90" s="1190"/>
      <c r="BO90" s="1190"/>
      <c r="BP90" s="1191"/>
      <c r="BQ90" s="1192">
        <v>24</v>
      </c>
      <c r="BR90" s="1192"/>
      <c r="BS90" s="1192"/>
      <c r="BT90" s="1192"/>
      <c r="BU90" s="1192"/>
      <c r="BV90" s="1192"/>
      <c r="BW90" s="1192"/>
      <c r="BX90" s="1192"/>
      <c r="BY90" s="1193">
        <f>ROUNDDOWN(AG90*(BQ90/100)/1000,0)</f>
        <v>0</v>
      </c>
      <c r="BZ90" s="1193"/>
      <c r="CA90" s="1193"/>
      <c r="CB90" s="1193"/>
      <c r="CC90" s="1193"/>
      <c r="CD90" s="1193"/>
      <c r="CE90" s="1193"/>
      <c r="CF90" s="1193"/>
      <c r="CG90" s="1193"/>
      <c r="CH90" s="1193"/>
      <c r="CI90" s="1193"/>
      <c r="CJ90" s="1193"/>
      <c r="CK90" s="1193"/>
      <c r="CL90" s="1193"/>
      <c r="CM90" s="1193"/>
      <c r="CN90" s="1193"/>
      <c r="CO90" s="1193"/>
      <c r="CP90" s="1193"/>
      <c r="CQ90" s="1193"/>
      <c r="CR90" s="1193"/>
      <c r="CS90" s="1193"/>
      <c r="CT90" s="1193"/>
      <c r="CU90" s="1193"/>
      <c r="CV90" s="1193"/>
      <c r="CW90" s="1193"/>
      <c r="CX90" s="1193"/>
      <c r="CY90" s="1193"/>
      <c r="CZ90" s="1194"/>
      <c r="DA90" s="1195">
        <v>17</v>
      </c>
      <c r="DB90" s="1196"/>
      <c r="DC90" s="1196"/>
      <c r="DD90" s="1196"/>
      <c r="DE90" s="1196"/>
      <c r="DF90" s="1196"/>
      <c r="DG90" s="1196"/>
      <c r="DH90" s="1196"/>
      <c r="DI90" s="1196"/>
      <c r="DJ90" s="1196"/>
      <c r="DK90" s="1197"/>
      <c r="DL90" s="1197"/>
      <c r="DM90" s="1197"/>
      <c r="DN90" s="1197"/>
      <c r="DO90" s="1197"/>
      <c r="DP90" s="1197"/>
      <c r="DQ90" s="1197"/>
      <c r="DR90" s="1197"/>
      <c r="DS90" s="1197"/>
      <c r="DT90" s="1197"/>
      <c r="DU90" s="1159">
        <f>ROUNDDOWN(IF(DK90="",BY90*DK90,BY90*DK90),0)</f>
        <v>0</v>
      </c>
      <c r="DV90" s="1160"/>
      <c r="DW90" s="1160"/>
      <c r="DX90" s="1160"/>
      <c r="DY90" s="1160"/>
      <c r="DZ90" s="1160"/>
      <c r="EA90" s="1160"/>
      <c r="EB90" s="1160"/>
      <c r="EC90" s="1160"/>
      <c r="ED90" s="1160"/>
      <c r="EE90" s="1160"/>
      <c r="EF90" s="1160"/>
      <c r="EG90" s="1160"/>
      <c r="EH90" s="1160"/>
      <c r="EI90" s="1160"/>
      <c r="EJ90" s="1160"/>
      <c r="EK90" s="1160"/>
      <c r="EL90" s="1160"/>
      <c r="EM90" s="1160"/>
      <c r="EN90" s="1160"/>
      <c r="EO90" s="1160"/>
      <c r="EP90" s="1160"/>
      <c r="EQ90" s="1160"/>
      <c r="ER90" s="1160"/>
      <c r="ES90" s="1160"/>
      <c r="ET90" s="1160"/>
      <c r="EU90" s="1160"/>
      <c r="EV90" s="1160"/>
      <c r="EW90" s="1160"/>
      <c r="EX90" s="1160"/>
      <c r="EY90" s="1160"/>
      <c r="EZ90" s="1160"/>
      <c r="FA90" s="1160"/>
      <c r="FB90" s="1160"/>
      <c r="FC90" s="1160"/>
      <c r="FD90" s="1161"/>
    </row>
    <row r="91" spans="1:179" ht="6" customHeight="1">
      <c r="A91" s="152"/>
      <c r="C91" s="1205"/>
      <c r="D91" s="1206"/>
      <c r="E91" s="1206"/>
      <c r="F91" s="1207"/>
      <c r="G91" s="1336"/>
      <c r="H91" s="1336"/>
      <c r="I91" s="1336"/>
      <c r="J91" s="1336"/>
      <c r="K91" s="1214"/>
      <c r="L91" s="1215"/>
      <c r="M91" s="1215"/>
      <c r="N91" s="1215"/>
      <c r="O91" s="1215"/>
      <c r="P91" s="1215"/>
      <c r="Q91" s="1215"/>
      <c r="R91" s="1215"/>
      <c r="S91" s="1215"/>
      <c r="T91" s="1215"/>
      <c r="U91" s="1215"/>
      <c r="V91" s="1215"/>
      <c r="W91" s="1215"/>
      <c r="X91" s="1215"/>
      <c r="Y91" s="1215"/>
      <c r="Z91" s="1215"/>
      <c r="AA91" s="1215"/>
      <c r="AB91" s="1216"/>
      <c r="AC91" s="1186"/>
      <c r="AD91" s="1187"/>
      <c r="AE91" s="1187"/>
      <c r="AF91" s="1188"/>
      <c r="AG91" s="1189"/>
      <c r="AH91" s="1190"/>
      <c r="AI91" s="1190"/>
      <c r="AJ91" s="1190"/>
      <c r="AK91" s="1190"/>
      <c r="AL91" s="1190"/>
      <c r="AM91" s="1190"/>
      <c r="AN91" s="1190"/>
      <c r="AO91" s="1190"/>
      <c r="AP91" s="1190"/>
      <c r="AQ91" s="1190"/>
      <c r="AR91" s="1190"/>
      <c r="AS91" s="1190"/>
      <c r="AT91" s="1190"/>
      <c r="AU91" s="1190"/>
      <c r="AV91" s="1190"/>
      <c r="AW91" s="1190"/>
      <c r="AX91" s="1190"/>
      <c r="AY91" s="1190"/>
      <c r="AZ91" s="1190"/>
      <c r="BA91" s="1190"/>
      <c r="BB91" s="1190"/>
      <c r="BC91" s="1190"/>
      <c r="BD91" s="1190"/>
      <c r="BE91" s="1190"/>
      <c r="BF91" s="1190"/>
      <c r="BG91" s="1190"/>
      <c r="BH91" s="1190"/>
      <c r="BI91" s="1190"/>
      <c r="BJ91" s="1190"/>
      <c r="BK91" s="1190"/>
      <c r="BL91" s="1190"/>
      <c r="BM91" s="1190"/>
      <c r="BN91" s="1190"/>
      <c r="BO91" s="1190"/>
      <c r="BP91" s="1191"/>
      <c r="BQ91" s="1192"/>
      <c r="BR91" s="1192"/>
      <c r="BS91" s="1192"/>
      <c r="BT91" s="1192"/>
      <c r="BU91" s="1192"/>
      <c r="BV91" s="1192"/>
      <c r="BW91" s="1192"/>
      <c r="BX91" s="1192"/>
      <c r="BY91" s="1193"/>
      <c r="BZ91" s="1193"/>
      <c r="CA91" s="1193"/>
      <c r="CB91" s="1193"/>
      <c r="CC91" s="1193"/>
      <c r="CD91" s="1193"/>
      <c r="CE91" s="1193"/>
      <c r="CF91" s="1193"/>
      <c r="CG91" s="1193"/>
      <c r="CH91" s="1193"/>
      <c r="CI91" s="1193"/>
      <c r="CJ91" s="1193"/>
      <c r="CK91" s="1193"/>
      <c r="CL91" s="1193"/>
      <c r="CM91" s="1193"/>
      <c r="CN91" s="1193"/>
      <c r="CO91" s="1193"/>
      <c r="CP91" s="1193"/>
      <c r="CQ91" s="1193"/>
      <c r="CR91" s="1193"/>
      <c r="CS91" s="1193"/>
      <c r="CT91" s="1193"/>
      <c r="CU91" s="1193"/>
      <c r="CV91" s="1193"/>
      <c r="CW91" s="1193"/>
      <c r="CX91" s="1193"/>
      <c r="CY91" s="1193"/>
      <c r="CZ91" s="1194"/>
      <c r="DA91" s="1195"/>
      <c r="DB91" s="1196"/>
      <c r="DC91" s="1196"/>
      <c r="DD91" s="1196"/>
      <c r="DE91" s="1196"/>
      <c r="DF91" s="1196"/>
      <c r="DG91" s="1196"/>
      <c r="DH91" s="1196"/>
      <c r="DI91" s="1196"/>
      <c r="DJ91" s="1196"/>
      <c r="DK91" s="1197"/>
      <c r="DL91" s="1197"/>
      <c r="DM91" s="1197"/>
      <c r="DN91" s="1197"/>
      <c r="DO91" s="1197"/>
      <c r="DP91" s="1197"/>
      <c r="DQ91" s="1197"/>
      <c r="DR91" s="1197"/>
      <c r="DS91" s="1197"/>
      <c r="DT91" s="1197"/>
      <c r="DU91" s="1159"/>
      <c r="DV91" s="1160"/>
      <c r="DW91" s="1160"/>
      <c r="DX91" s="1160"/>
      <c r="DY91" s="1160"/>
      <c r="DZ91" s="1160"/>
      <c r="EA91" s="1160"/>
      <c r="EB91" s="1160"/>
      <c r="EC91" s="1160"/>
      <c r="ED91" s="1160"/>
      <c r="EE91" s="1160"/>
      <c r="EF91" s="1160"/>
      <c r="EG91" s="1160"/>
      <c r="EH91" s="1160"/>
      <c r="EI91" s="1160"/>
      <c r="EJ91" s="1160"/>
      <c r="EK91" s="1160"/>
      <c r="EL91" s="1160"/>
      <c r="EM91" s="1160"/>
      <c r="EN91" s="1160"/>
      <c r="EO91" s="1160"/>
      <c r="EP91" s="1160"/>
      <c r="EQ91" s="1160"/>
      <c r="ER91" s="1160"/>
      <c r="ES91" s="1160"/>
      <c r="ET91" s="1160"/>
      <c r="EU91" s="1160"/>
      <c r="EV91" s="1160"/>
      <c r="EW91" s="1160"/>
      <c r="EX91" s="1160"/>
      <c r="EY91" s="1160"/>
      <c r="EZ91" s="1160"/>
      <c r="FA91" s="1160"/>
      <c r="FB91" s="1160"/>
      <c r="FC91" s="1160"/>
      <c r="FD91" s="1161"/>
    </row>
    <row r="92" spans="1:179" ht="6" customHeight="1">
      <c r="C92" s="1205"/>
      <c r="D92" s="1206"/>
      <c r="E92" s="1206"/>
      <c r="F92" s="1207"/>
      <c r="G92" s="1336"/>
      <c r="H92" s="1336"/>
      <c r="I92" s="1336"/>
      <c r="J92" s="1336"/>
      <c r="K92" s="1214"/>
      <c r="L92" s="1215"/>
      <c r="M92" s="1215"/>
      <c r="N92" s="1215"/>
      <c r="O92" s="1215"/>
      <c r="P92" s="1215"/>
      <c r="Q92" s="1215"/>
      <c r="R92" s="1215"/>
      <c r="S92" s="1215"/>
      <c r="T92" s="1215"/>
      <c r="U92" s="1215"/>
      <c r="V92" s="1215"/>
      <c r="W92" s="1215"/>
      <c r="X92" s="1215"/>
      <c r="Y92" s="1215"/>
      <c r="Z92" s="1215"/>
      <c r="AA92" s="1215"/>
      <c r="AB92" s="1216"/>
      <c r="AC92" s="1186" t="s">
        <v>217</v>
      </c>
      <c r="AD92" s="1187"/>
      <c r="AE92" s="1187"/>
      <c r="AF92" s="1188"/>
      <c r="AG92" s="1189">
        <f>総括表!T73</f>
        <v>0</v>
      </c>
      <c r="AH92" s="1190"/>
      <c r="AI92" s="1190"/>
      <c r="AJ92" s="1190"/>
      <c r="AK92" s="1190"/>
      <c r="AL92" s="1190"/>
      <c r="AM92" s="1190"/>
      <c r="AN92" s="1190"/>
      <c r="AO92" s="1190"/>
      <c r="AP92" s="1190"/>
      <c r="AQ92" s="1190"/>
      <c r="AR92" s="1190"/>
      <c r="AS92" s="1190"/>
      <c r="AT92" s="1190"/>
      <c r="AU92" s="1190"/>
      <c r="AV92" s="1190"/>
      <c r="AW92" s="1190"/>
      <c r="AX92" s="1190"/>
      <c r="AY92" s="1190"/>
      <c r="AZ92" s="1190"/>
      <c r="BA92" s="1190"/>
      <c r="BB92" s="1190"/>
      <c r="BC92" s="1190"/>
      <c r="BD92" s="1190"/>
      <c r="BE92" s="1190"/>
      <c r="BF92" s="1190"/>
      <c r="BG92" s="1190"/>
      <c r="BH92" s="1190"/>
      <c r="BI92" s="1190"/>
      <c r="BJ92" s="1190"/>
      <c r="BK92" s="1190"/>
      <c r="BL92" s="1190"/>
      <c r="BM92" s="1190"/>
      <c r="BN92" s="1190"/>
      <c r="BO92" s="1190"/>
      <c r="BP92" s="1191"/>
      <c r="BQ92" s="1192">
        <v>24</v>
      </c>
      <c r="BR92" s="1192"/>
      <c r="BS92" s="1192"/>
      <c r="BT92" s="1192"/>
      <c r="BU92" s="1192"/>
      <c r="BV92" s="1192"/>
      <c r="BW92" s="1192"/>
      <c r="BX92" s="1192"/>
      <c r="BY92" s="1193">
        <f>ROUNDDOWN(AG92*(BQ92/100)/1000,0)</f>
        <v>0</v>
      </c>
      <c r="BZ92" s="1193"/>
      <c r="CA92" s="1193"/>
      <c r="CB92" s="1193"/>
      <c r="CC92" s="1193"/>
      <c r="CD92" s="1193"/>
      <c r="CE92" s="1193"/>
      <c r="CF92" s="1193"/>
      <c r="CG92" s="1193"/>
      <c r="CH92" s="1193"/>
      <c r="CI92" s="1193"/>
      <c r="CJ92" s="1193"/>
      <c r="CK92" s="1193"/>
      <c r="CL92" s="1193"/>
      <c r="CM92" s="1193"/>
      <c r="CN92" s="1193"/>
      <c r="CO92" s="1193"/>
      <c r="CP92" s="1193"/>
      <c r="CQ92" s="1193"/>
      <c r="CR92" s="1193"/>
      <c r="CS92" s="1193"/>
      <c r="CT92" s="1193"/>
      <c r="CU92" s="1193"/>
      <c r="CV92" s="1193"/>
      <c r="CW92" s="1193"/>
      <c r="CX92" s="1193"/>
      <c r="CY92" s="1193"/>
      <c r="CZ92" s="1194"/>
      <c r="DA92" s="1195">
        <v>15</v>
      </c>
      <c r="DB92" s="1196"/>
      <c r="DC92" s="1196"/>
      <c r="DD92" s="1196"/>
      <c r="DE92" s="1196"/>
      <c r="DF92" s="1196"/>
      <c r="DG92" s="1196"/>
      <c r="DH92" s="1196"/>
      <c r="DI92" s="1196"/>
      <c r="DJ92" s="1196"/>
      <c r="DK92" s="1197"/>
      <c r="DL92" s="1197"/>
      <c r="DM92" s="1197"/>
      <c r="DN92" s="1197"/>
      <c r="DO92" s="1197"/>
      <c r="DP92" s="1197"/>
      <c r="DQ92" s="1197"/>
      <c r="DR92" s="1197"/>
      <c r="DS92" s="1197"/>
      <c r="DT92" s="1197"/>
      <c r="DU92" s="1159">
        <f>ROUNDDOWN(IF(DK92="",BY92*DK92,BY92*DK92),0)</f>
        <v>0</v>
      </c>
      <c r="DV92" s="1160"/>
      <c r="DW92" s="1160"/>
      <c r="DX92" s="1160"/>
      <c r="DY92" s="1160"/>
      <c r="DZ92" s="1160"/>
      <c r="EA92" s="1160"/>
      <c r="EB92" s="1160"/>
      <c r="EC92" s="1160"/>
      <c r="ED92" s="1160"/>
      <c r="EE92" s="1160"/>
      <c r="EF92" s="1160"/>
      <c r="EG92" s="1160"/>
      <c r="EH92" s="1160"/>
      <c r="EI92" s="1160"/>
      <c r="EJ92" s="1160"/>
      <c r="EK92" s="1160"/>
      <c r="EL92" s="1160"/>
      <c r="EM92" s="1160"/>
      <c r="EN92" s="1160"/>
      <c r="EO92" s="1160"/>
      <c r="EP92" s="1160"/>
      <c r="EQ92" s="1160"/>
      <c r="ER92" s="1160"/>
      <c r="ES92" s="1160"/>
      <c r="ET92" s="1160"/>
      <c r="EU92" s="1160"/>
      <c r="EV92" s="1160"/>
      <c r="EW92" s="1160"/>
      <c r="EX92" s="1160"/>
      <c r="EY92" s="1160"/>
      <c r="EZ92" s="1160"/>
      <c r="FA92" s="1160"/>
      <c r="FB92" s="1160"/>
      <c r="FC92" s="1160"/>
      <c r="FD92" s="1161"/>
      <c r="FE92" s="883" t="s">
        <v>249</v>
      </c>
      <c r="FF92" s="883"/>
      <c r="FG92" s="883"/>
      <c r="FH92" s="883"/>
      <c r="FI92" s="883"/>
      <c r="FJ92" s="883"/>
      <c r="FK92" s="883"/>
      <c r="FL92" s="883"/>
      <c r="FM92" s="883"/>
      <c r="FN92" s="883"/>
      <c r="FO92" s="883"/>
      <c r="FP92" s="883"/>
      <c r="FQ92" s="883"/>
      <c r="FR92" s="883"/>
      <c r="FS92" s="883"/>
      <c r="FT92" s="883"/>
    </row>
    <row r="93" spans="1:179" ht="6" customHeight="1">
      <c r="C93" s="1205"/>
      <c r="D93" s="1206"/>
      <c r="E93" s="1206"/>
      <c r="F93" s="1207"/>
      <c r="G93" s="1336"/>
      <c r="H93" s="1336"/>
      <c r="I93" s="1336"/>
      <c r="J93" s="1336"/>
      <c r="K93" s="1214"/>
      <c r="L93" s="1215"/>
      <c r="M93" s="1215"/>
      <c r="N93" s="1215"/>
      <c r="O93" s="1215"/>
      <c r="P93" s="1215"/>
      <c r="Q93" s="1215"/>
      <c r="R93" s="1215"/>
      <c r="S93" s="1215"/>
      <c r="T93" s="1215"/>
      <c r="U93" s="1215"/>
      <c r="V93" s="1215"/>
      <c r="W93" s="1215"/>
      <c r="X93" s="1215"/>
      <c r="Y93" s="1215"/>
      <c r="Z93" s="1215"/>
      <c r="AA93" s="1215"/>
      <c r="AB93" s="1216"/>
      <c r="AC93" s="1186"/>
      <c r="AD93" s="1187"/>
      <c r="AE93" s="1187"/>
      <c r="AF93" s="1188"/>
      <c r="AG93" s="1189"/>
      <c r="AH93" s="1190"/>
      <c r="AI93" s="1190"/>
      <c r="AJ93" s="1190"/>
      <c r="AK93" s="1190"/>
      <c r="AL93" s="1190"/>
      <c r="AM93" s="1190"/>
      <c r="AN93" s="1190"/>
      <c r="AO93" s="1190"/>
      <c r="AP93" s="1190"/>
      <c r="AQ93" s="1190"/>
      <c r="AR93" s="1190"/>
      <c r="AS93" s="1190"/>
      <c r="AT93" s="1190"/>
      <c r="AU93" s="1190"/>
      <c r="AV93" s="1190"/>
      <c r="AW93" s="1190"/>
      <c r="AX93" s="1190"/>
      <c r="AY93" s="1190"/>
      <c r="AZ93" s="1190"/>
      <c r="BA93" s="1190"/>
      <c r="BB93" s="1190"/>
      <c r="BC93" s="1190"/>
      <c r="BD93" s="1190"/>
      <c r="BE93" s="1190"/>
      <c r="BF93" s="1190"/>
      <c r="BG93" s="1190"/>
      <c r="BH93" s="1190"/>
      <c r="BI93" s="1190"/>
      <c r="BJ93" s="1190"/>
      <c r="BK93" s="1190"/>
      <c r="BL93" s="1190"/>
      <c r="BM93" s="1190"/>
      <c r="BN93" s="1190"/>
      <c r="BO93" s="1190"/>
      <c r="BP93" s="1191"/>
      <c r="BQ93" s="1192"/>
      <c r="BR93" s="1192"/>
      <c r="BS93" s="1192"/>
      <c r="BT93" s="1192"/>
      <c r="BU93" s="1192"/>
      <c r="BV93" s="1192"/>
      <c r="BW93" s="1192"/>
      <c r="BX93" s="1192"/>
      <c r="BY93" s="1193"/>
      <c r="BZ93" s="1193"/>
      <c r="CA93" s="1193"/>
      <c r="CB93" s="1193"/>
      <c r="CC93" s="1193"/>
      <c r="CD93" s="1193"/>
      <c r="CE93" s="1193"/>
      <c r="CF93" s="1193"/>
      <c r="CG93" s="1193"/>
      <c r="CH93" s="1193"/>
      <c r="CI93" s="1193"/>
      <c r="CJ93" s="1193"/>
      <c r="CK93" s="1193"/>
      <c r="CL93" s="1193"/>
      <c r="CM93" s="1193"/>
      <c r="CN93" s="1193"/>
      <c r="CO93" s="1193"/>
      <c r="CP93" s="1193"/>
      <c r="CQ93" s="1193"/>
      <c r="CR93" s="1193"/>
      <c r="CS93" s="1193"/>
      <c r="CT93" s="1193"/>
      <c r="CU93" s="1193"/>
      <c r="CV93" s="1193"/>
      <c r="CW93" s="1193"/>
      <c r="CX93" s="1193"/>
      <c r="CY93" s="1193"/>
      <c r="CZ93" s="1194"/>
      <c r="DA93" s="1195"/>
      <c r="DB93" s="1196"/>
      <c r="DC93" s="1196"/>
      <c r="DD93" s="1196"/>
      <c r="DE93" s="1196"/>
      <c r="DF93" s="1196"/>
      <c r="DG93" s="1196"/>
      <c r="DH93" s="1196"/>
      <c r="DI93" s="1196"/>
      <c r="DJ93" s="1196"/>
      <c r="DK93" s="1197"/>
      <c r="DL93" s="1197"/>
      <c r="DM93" s="1197"/>
      <c r="DN93" s="1197"/>
      <c r="DO93" s="1197"/>
      <c r="DP93" s="1197"/>
      <c r="DQ93" s="1197"/>
      <c r="DR93" s="1197"/>
      <c r="DS93" s="1197"/>
      <c r="DT93" s="1197"/>
      <c r="DU93" s="1159"/>
      <c r="DV93" s="1160"/>
      <c r="DW93" s="1160"/>
      <c r="DX93" s="1160"/>
      <c r="DY93" s="1160"/>
      <c r="DZ93" s="1160"/>
      <c r="EA93" s="1160"/>
      <c r="EB93" s="1160"/>
      <c r="EC93" s="1160"/>
      <c r="ED93" s="1160"/>
      <c r="EE93" s="1160"/>
      <c r="EF93" s="1160"/>
      <c r="EG93" s="1160"/>
      <c r="EH93" s="1160"/>
      <c r="EI93" s="1160"/>
      <c r="EJ93" s="1160"/>
      <c r="EK93" s="1160"/>
      <c r="EL93" s="1160"/>
      <c r="EM93" s="1160"/>
      <c r="EN93" s="1160"/>
      <c r="EO93" s="1160"/>
      <c r="EP93" s="1160"/>
      <c r="EQ93" s="1160"/>
      <c r="ER93" s="1160"/>
      <c r="ES93" s="1160"/>
      <c r="ET93" s="1160"/>
      <c r="EU93" s="1160"/>
      <c r="EV93" s="1160"/>
      <c r="EW93" s="1160"/>
      <c r="EX93" s="1160"/>
      <c r="EY93" s="1160"/>
      <c r="EZ93" s="1160"/>
      <c r="FA93" s="1160"/>
      <c r="FB93" s="1160"/>
      <c r="FC93" s="1160"/>
      <c r="FD93" s="1161"/>
      <c r="FE93" s="883"/>
      <c r="FF93" s="883"/>
      <c r="FG93" s="883"/>
      <c r="FH93" s="883"/>
      <c r="FI93" s="883"/>
      <c r="FJ93" s="883"/>
      <c r="FK93" s="883"/>
      <c r="FL93" s="883"/>
      <c r="FM93" s="883"/>
      <c r="FN93" s="883"/>
      <c r="FO93" s="883"/>
      <c r="FP93" s="883"/>
      <c r="FQ93" s="883"/>
      <c r="FR93" s="883"/>
      <c r="FS93" s="883"/>
      <c r="FT93" s="883"/>
    </row>
    <row r="94" spans="1:179" ht="6" customHeight="1">
      <c r="A94" s="152"/>
      <c r="C94" s="1205"/>
      <c r="D94" s="1206"/>
      <c r="E94" s="1206"/>
      <c r="F94" s="1207"/>
      <c r="G94" s="1336"/>
      <c r="H94" s="1336"/>
      <c r="I94" s="1336"/>
      <c r="J94" s="1336"/>
      <c r="K94" s="1214"/>
      <c r="L94" s="1215"/>
      <c r="M94" s="1215"/>
      <c r="N94" s="1215"/>
      <c r="O94" s="1215"/>
      <c r="P94" s="1215"/>
      <c r="Q94" s="1215"/>
      <c r="R94" s="1215"/>
      <c r="S94" s="1215"/>
      <c r="T94" s="1215"/>
      <c r="U94" s="1215"/>
      <c r="V94" s="1215"/>
      <c r="W94" s="1215"/>
      <c r="X94" s="1215"/>
      <c r="Y94" s="1215"/>
      <c r="Z94" s="1215"/>
      <c r="AA94" s="1215"/>
      <c r="AB94" s="1216"/>
      <c r="AC94" s="1165" t="s">
        <v>219</v>
      </c>
      <c r="AD94" s="1166"/>
      <c r="AE94" s="1166"/>
      <c r="AF94" s="1167"/>
      <c r="AG94" s="1171">
        <f>総括表!T75</f>
        <v>0</v>
      </c>
      <c r="AH94" s="1172"/>
      <c r="AI94" s="1172"/>
      <c r="AJ94" s="1172"/>
      <c r="AK94" s="1172"/>
      <c r="AL94" s="1172"/>
      <c r="AM94" s="1172"/>
      <c r="AN94" s="1172"/>
      <c r="AO94" s="1172"/>
      <c r="AP94" s="1172"/>
      <c r="AQ94" s="1172"/>
      <c r="AR94" s="1172"/>
      <c r="AS94" s="1172"/>
      <c r="AT94" s="1172"/>
      <c r="AU94" s="1172"/>
      <c r="AV94" s="1172"/>
      <c r="AW94" s="1172"/>
      <c r="AX94" s="1172"/>
      <c r="AY94" s="1172"/>
      <c r="AZ94" s="1172"/>
      <c r="BA94" s="1172"/>
      <c r="BB94" s="1172"/>
      <c r="BC94" s="1172"/>
      <c r="BD94" s="1172"/>
      <c r="BE94" s="1172"/>
      <c r="BF94" s="1172"/>
      <c r="BG94" s="1172"/>
      <c r="BH94" s="1172"/>
      <c r="BI94" s="1172"/>
      <c r="BJ94" s="1172"/>
      <c r="BK94" s="1172"/>
      <c r="BL94" s="1172"/>
      <c r="BM94" s="1172"/>
      <c r="BN94" s="1172"/>
      <c r="BO94" s="1172"/>
      <c r="BP94" s="1173"/>
      <c r="BQ94" s="1174">
        <v>23</v>
      </c>
      <c r="BR94" s="1174"/>
      <c r="BS94" s="1174"/>
      <c r="BT94" s="1174"/>
      <c r="BU94" s="1174"/>
      <c r="BV94" s="1174"/>
      <c r="BW94" s="1174"/>
      <c r="BX94" s="1174"/>
      <c r="BY94" s="1175">
        <f>ROUNDDOWN(AG94*(BQ94/100)/1000,0)</f>
        <v>0</v>
      </c>
      <c r="BZ94" s="1175"/>
      <c r="CA94" s="1175"/>
      <c r="CB94" s="1175"/>
      <c r="CC94" s="1175"/>
      <c r="CD94" s="1175"/>
      <c r="CE94" s="1175"/>
      <c r="CF94" s="1175"/>
      <c r="CG94" s="1175"/>
      <c r="CH94" s="1175"/>
      <c r="CI94" s="1175"/>
      <c r="CJ94" s="1175"/>
      <c r="CK94" s="1175"/>
      <c r="CL94" s="1175"/>
      <c r="CM94" s="1175"/>
      <c r="CN94" s="1175"/>
      <c r="CO94" s="1175"/>
      <c r="CP94" s="1175"/>
      <c r="CQ94" s="1175"/>
      <c r="CR94" s="1175"/>
      <c r="CS94" s="1175"/>
      <c r="CT94" s="1175"/>
      <c r="CU94" s="1175"/>
      <c r="CV94" s="1175"/>
      <c r="CW94" s="1175"/>
      <c r="CX94" s="1175"/>
      <c r="CY94" s="1175"/>
      <c r="CZ94" s="1176"/>
      <c r="DA94" s="1177">
        <v>15</v>
      </c>
      <c r="DB94" s="1178"/>
      <c r="DC94" s="1178"/>
      <c r="DD94" s="1178"/>
      <c r="DE94" s="1178"/>
      <c r="DF94" s="1178"/>
      <c r="DG94" s="1178"/>
      <c r="DH94" s="1178"/>
      <c r="DI94" s="1178"/>
      <c r="DJ94" s="1178"/>
      <c r="DK94" s="1181"/>
      <c r="DL94" s="1181"/>
      <c r="DM94" s="1181"/>
      <c r="DN94" s="1181"/>
      <c r="DO94" s="1181"/>
      <c r="DP94" s="1181"/>
      <c r="DQ94" s="1181"/>
      <c r="DR94" s="1181"/>
      <c r="DS94" s="1181"/>
      <c r="DT94" s="1181"/>
      <c r="DU94" s="1183">
        <f>ROUNDDOWN(IF(DK94="",BY94*DK94,BY94*DK94),0)</f>
        <v>0</v>
      </c>
      <c r="DV94" s="1184"/>
      <c r="DW94" s="1184"/>
      <c r="DX94" s="1184"/>
      <c r="DY94" s="1184"/>
      <c r="DZ94" s="1184"/>
      <c r="EA94" s="1184"/>
      <c r="EB94" s="1184"/>
      <c r="EC94" s="1184"/>
      <c r="ED94" s="1184"/>
      <c r="EE94" s="1184"/>
      <c r="EF94" s="1184"/>
      <c r="EG94" s="1184"/>
      <c r="EH94" s="1184"/>
      <c r="EI94" s="1184"/>
      <c r="EJ94" s="1184"/>
      <c r="EK94" s="1184"/>
      <c r="EL94" s="1184"/>
      <c r="EM94" s="1184"/>
      <c r="EN94" s="1184"/>
      <c r="EO94" s="1184"/>
      <c r="EP94" s="1184"/>
      <c r="EQ94" s="1184"/>
      <c r="ER94" s="1184"/>
      <c r="ES94" s="1184"/>
      <c r="ET94" s="1184"/>
      <c r="EU94" s="1184"/>
      <c r="EV94" s="1184"/>
      <c r="EW94" s="1184"/>
      <c r="EX94" s="1184"/>
      <c r="EY94" s="1184"/>
      <c r="EZ94" s="1184"/>
      <c r="FA94" s="1184"/>
      <c r="FB94" s="1184"/>
      <c r="FC94" s="1184"/>
      <c r="FD94" s="1185"/>
      <c r="FE94" s="883" t="s">
        <v>250</v>
      </c>
      <c r="FF94" s="883"/>
      <c r="FG94" s="883"/>
      <c r="FH94" s="883"/>
      <c r="FI94" s="883"/>
      <c r="FJ94" s="883"/>
      <c r="FK94" s="883"/>
      <c r="FL94" s="883"/>
      <c r="FM94" s="883"/>
      <c r="FN94" s="883"/>
      <c r="FO94" s="883"/>
      <c r="FP94" s="883"/>
      <c r="FQ94" s="883"/>
      <c r="FR94" s="883"/>
      <c r="FS94" s="883"/>
      <c r="FT94" s="883"/>
    </row>
    <row r="95" spans="1:179" ht="6" customHeight="1">
      <c r="A95" s="152"/>
      <c r="C95" s="1208"/>
      <c r="D95" s="1209"/>
      <c r="E95" s="1209"/>
      <c r="F95" s="1210"/>
      <c r="G95" s="1336"/>
      <c r="H95" s="1336"/>
      <c r="I95" s="1336"/>
      <c r="J95" s="1336"/>
      <c r="K95" s="1217"/>
      <c r="L95" s="1218"/>
      <c r="M95" s="1218"/>
      <c r="N95" s="1218"/>
      <c r="O95" s="1218"/>
      <c r="P95" s="1218"/>
      <c r="Q95" s="1218"/>
      <c r="R95" s="1218"/>
      <c r="S95" s="1218"/>
      <c r="T95" s="1218"/>
      <c r="U95" s="1218"/>
      <c r="V95" s="1218"/>
      <c r="W95" s="1218"/>
      <c r="X95" s="1218"/>
      <c r="Y95" s="1218"/>
      <c r="Z95" s="1218"/>
      <c r="AA95" s="1218"/>
      <c r="AB95" s="1219"/>
      <c r="AC95" s="1168"/>
      <c r="AD95" s="1169"/>
      <c r="AE95" s="1169"/>
      <c r="AF95" s="1170"/>
      <c r="AG95" s="1171"/>
      <c r="AH95" s="1172"/>
      <c r="AI95" s="1172"/>
      <c r="AJ95" s="1172"/>
      <c r="AK95" s="1172"/>
      <c r="AL95" s="1172"/>
      <c r="AM95" s="1172"/>
      <c r="AN95" s="1172"/>
      <c r="AO95" s="1172"/>
      <c r="AP95" s="1172"/>
      <c r="AQ95" s="1172"/>
      <c r="AR95" s="1172"/>
      <c r="AS95" s="1172"/>
      <c r="AT95" s="1172"/>
      <c r="AU95" s="1172"/>
      <c r="AV95" s="1172"/>
      <c r="AW95" s="1172"/>
      <c r="AX95" s="1172"/>
      <c r="AY95" s="1172"/>
      <c r="AZ95" s="1172"/>
      <c r="BA95" s="1172"/>
      <c r="BB95" s="1172"/>
      <c r="BC95" s="1172"/>
      <c r="BD95" s="1172"/>
      <c r="BE95" s="1172"/>
      <c r="BF95" s="1172"/>
      <c r="BG95" s="1172"/>
      <c r="BH95" s="1172"/>
      <c r="BI95" s="1172"/>
      <c r="BJ95" s="1172"/>
      <c r="BK95" s="1172"/>
      <c r="BL95" s="1172"/>
      <c r="BM95" s="1172"/>
      <c r="BN95" s="1172"/>
      <c r="BO95" s="1172"/>
      <c r="BP95" s="1173"/>
      <c r="BQ95" s="902"/>
      <c r="BR95" s="902"/>
      <c r="BS95" s="902"/>
      <c r="BT95" s="902"/>
      <c r="BU95" s="902"/>
      <c r="BV95" s="902"/>
      <c r="BW95" s="902"/>
      <c r="BX95" s="902"/>
      <c r="BY95" s="1175"/>
      <c r="BZ95" s="1175"/>
      <c r="CA95" s="1175"/>
      <c r="CB95" s="1175"/>
      <c r="CC95" s="1175"/>
      <c r="CD95" s="1175"/>
      <c r="CE95" s="1175"/>
      <c r="CF95" s="1175"/>
      <c r="CG95" s="1175"/>
      <c r="CH95" s="1175"/>
      <c r="CI95" s="1175"/>
      <c r="CJ95" s="1175"/>
      <c r="CK95" s="1175"/>
      <c r="CL95" s="1175"/>
      <c r="CM95" s="1175"/>
      <c r="CN95" s="1175"/>
      <c r="CO95" s="1175"/>
      <c r="CP95" s="1175"/>
      <c r="CQ95" s="1175"/>
      <c r="CR95" s="1175"/>
      <c r="CS95" s="1175"/>
      <c r="CT95" s="1175"/>
      <c r="CU95" s="1175"/>
      <c r="CV95" s="1175"/>
      <c r="CW95" s="1175"/>
      <c r="CX95" s="1175"/>
      <c r="CY95" s="1175"/>
      <c r="CZ95" s="1176"/>
      <c r="DA95" s="1179"/>
      <c r="DB95" s="1180"/>
      <c r="DC95" s="1180"/>
      <c r="DD95" s="1180"/>
      <c r="DE95" s="1180"/>
      <c r="DF95" s="1180"/>
      <c r="DG95" s="1180"/>
      <c r="DH95" s="1180"/>
      <c r="DI95" s="1180"/>
      <c r="DJ95" s="1180"/>
      <c r="DK95" s="1182"/>
      <c r="DL95" s="1182"/>
      <c r="DM95" s="1182"/>
      <c r="DN95" s="1182"/>
      <c r="DO95" s="1182"/>
      <c r="DP95" s="1182"/>
      <c r="DQ95" s="1182"/>
      <c r="DR95" s="1182"/>
      <c r="DS95" s="1182"/>
      <c r="DT95" s="1182"/>
      <c r="DU95" s="1183"/>
      <c r="DV95" s="1184"/>
      <c r="DW95" s="1184"/>
      <c r="DX95" s="1184"/>
      <c r="DY95" s="1184"/>
      <c r="DZ95" s="1184"/>
      <c r="EA95" s="1184"/>
      <c r="EB95" s="1184"/>
      <c r="EC95" s="1184"/>
      <c r="ED95" s="1184"/>
      <c r="EE95" s="1184"/>
      <c r="EF95" s="1184"/>
      <c r="EG95" s="1184"/>
      <c r="EH95" s="1184"/>
      <c r="EI95" s="1184"/>
      <c r="EJ95" s="1184"/>
      <c r="EK95" s="1184"/>
      <c r="EL95" s="1184"/>
      <c r="EM95" s="1184"/>
      <c r="EN95" s="1184"/>
      <c r="EO95" s="1184"/>
      <c r="EP95" s="1184"/>
      <c r="EQ95" s="1184"/>
      <c r="ER95" s="1184"/>
      <c r="ES95" s="1184"/>
      <c r="ET95" s="1184"/>
      <c r="EU95" s="1184"/>
      <c r="EV95" s="1184"/>
      <c r="EW95" s="1184"/>
      <c r="EX95" s="1184"/>
      <c r="EY95" s="1184"/>
      <c r="EZ95" s="1184"/>
      <c r="FA95" s="1184"/>
      <c r="FB95" s="1184"/>
      <c r="FC95" s="1184"/>
      <c r="FD95" s="1185"/>
      <c r="FE95" s="883"/>
      <c r="FF95" s="883"/>
      <c r="FG95" s="883"/>
      <c r="FH95" s="883"/>
      <c r="FI95" s="883"/>
      <c r="FJ95" s="883"/>
      <c r="FK95" s="883"/>
      <c r="FL95" s="883"/>
      <c r="FM95" s="883"/>
      <c r="FN95" s="883"/>
      <c r="FO95" s="883"/>
      <c r="FP95" s="883"/>
      <c r="FQ95" s="883"/>
      <c r="FR95" s="883"/>
      <c r="FS95" s="883"/>
      <c r="FT95" s="883"/>
    </row>
    <row r="96" spans="1:179" ht="6" customHeight="1">
      <c r="C96" s="1146" t="s">
        <v>251</v>
      </c>
      <c r="D96" s="1147"/>
      <c r="E96" s="1147"/>
      <c r="F96" s="1147"/>
      <c r="G96" s="1147"/>
      <c r="H96" s="1147"/>
      <c r="I96" s="1147"/>
      <c r="J96" s="1147"/>
      <c r="K96" s="1147"/>
      <c r="L96" s="1147"/>
      <c r="M96" s="1147"/>
      <c r="N96" s="1147"/>
      <c r="O96" s="1147"/>
      <c r="P96" s="1147"/>
      <c r="Q96" s="1147"/>
      <c r="R96" s="1147"/>
      <c r="S96" s="1147"/>
      <c r="T96" s="1147"/>
      <c r="U96" s="1147"/>
      <c r="V96" s="1147"/>
      <c r="W96" s="1147"/>
      <c r="X96" s="1147"/>
      <c r="Y96" s="1147"/>
      <c r="Z96" s="1147"/>
      <c r="AA96" s="1147"/>
      <c r="AB96" s="1147"/>
      <c r="AC96" s="1147"/>
      <c r="AD96" s="1147"/>
      <c r="AE96" s="1147"/>
      <c r="AF96" s="1148"/>
      <c r="AG96" s="1149">
        <f>SUM(AG24:BP95)</f>
        <v>0</v>
      </c>
      <c r="AH96" s="1150"/>
      <c r="AI96" s="1150"/>
      <c r="AJ96" s="1150"/>
      <c r="AK96" s="1150"/>
      <c r="AL96" s="1150"/>
      <c r="AM96" s="1150"/>
      <c r="AN96" s="1150"/>
      <c r="AO96" s="1150"/>
      <c r="AP96" s="1150"/>
      <c r="AQ96" s="1150"/>
      <c r="AR96" s="1150"/>
      <c r="AS96" s="1150"/>
      <c r="AT96" s="1150"/>
      <c r="AU96" s="1150"/>
      <c r="AV96" s="1150"/>
      <c r="AW96" s="1150"/>
      <c r="AX96" s="1150"/>
      <c r="AY96" s="1150"/>
      <c r="AZ96" s="1150"/>
      <c r="BA96" s="1150"/>
      <c r="BB96" s="1150"/>
      <c r="BC96" s="1150"/>
      <c r="BD96" s="1150"/>
      <c r="BE96" s="1150"/>
      <c r="BF96" s="1150"/>
      <c r="BG96" s="1150"/>
      <c r="BH96" s="1150"/>
      <c r="BI96" s="1150"/>
      <c r="BJ96" s="1150"/>
      <c r="BK96" s="1150"/>
      <c r="BL96" s="1150"/>
      <c r="BM96" s="1150"/>
      <c r="BN96" s="1150"/>
      <c r="BO96" s="1150"/>
      <c r="BP96" s="1151"/>
      <c r="BQ96" s="1050"/>
      <c r="BR96" s="1050"/>
      <c r="BS96" s="1050"/>
      <c r="BT96" s="1050"/>
      <c r="BU96" s="1050"/>
      <c r="BV96" s="1050"/>
      <c r="BW96" s="1050"/>
      <c r="BX96" s="1050"/>
      <c r="BY96" s="1155">
        <f>SUM(BY24:CZ95)</f>
        <v>0</v>
      </c>
      <c r="BZ96" s="1150"/>
      <c r="CA96" s="1150"/>
      <c r="CB96" s="1150"/>
      <c r="CC96" s="1150"/>
      <c r="CD96" s="1150"/>
      <c r="CE96" s="1150"/>
      <c r="CF96" s="1150"/>
      <c r="CG96" s="1150"/>
      <c r="CH96" s="1150"/>
      <c r="CI96" s="1150"/>
      <c r="CJ96" s="1150"/>
      <c r="CK96" s="1150"/>
      <c r="CL96" s="1150"/>
      <c r="CM96" s="1150"/>
      <c r="CN96" s="1150"/>
      <c r="CO96" s="1150"/>
      <c r="CP96" s="1150"/>
      <c r="CQ96" s="1150"/>
      <c r="CR96" s="1150"/>
      <c r="CS96" s="1150"/>
      <c r="CT96" s="1150"/>
      <c r="CU96" s="1150"/>
      <c r="CV96" s="1150"/>
      <c r="CW96" s="1150"/>
      <c r="CX96" s="1150"/>
      <c r="CY96" s="1150"/>
      <c r="CZ96" s="1156"/>
      <c r="DA96" s="1091"/>
      <c r="DB96" s="1050"/>
      <c r="DC96" s="1050"/>
      <c r="DD96" s="1050"/>
      <c r="DE96" s="1050"/>
      <c r="DF96" s="1050"/>
      <c r="DG96" s="1050"/>
      <c r="DH96" s="1050"/>
      <c r="DI96" s="1050"/>
      <c r="DJ96" s="1050"/>
      <c r="DK96" s="1050"/>
      <c r="DL96" s="1050"/>
      <c r="DM96" s="1050"/>
      <c r="DN96" s="1050"/>
      <c r="DO96" s="1050"/>
      <c r="DP96" s="1050"/>
      <c r="DQ96" s="1050"/>
      <c r="DR96" s="1050"/>
      <c r="DS96" s="1050"/>
      <c r="DT96" s="1050"/>
      <c r="DU96" s="1120">
        <f>SUM(DU24:FD95)</f>
        <v>0</v>
      </c>
      <c r="DV96" s="1121"/>
      <c r="DW96" s="1121"/>
      <c r="DX96" s="1121"/>
      <c r="DY96" s="1121"/>
      <c r="DZ96" s="1121"/>
      <c r="EA96" s="1121"/>
      <c r="EB96" s="1121"/>
      <c r="EC96" s="1121"/>
      <c r="ED96" s="1121"/>
      <c r="EE96" s="1121"/>
      <c r="EF96" s="1121"/>
      <c r="EG96" s="1121"/>
      <c r="EH96" s="1121"/>
      <c r="EI96" s="1121"/>
      <c r="EJ96" s="1121"/>
      <c r="EK96" s="1121"/>
      <c r="EL96" s="1121"/>
      <c r="EM96" s="1121"/>
      <c r="EN96" s="1121"/>
      <c r="EO96" s="1121"/>
      <c r="EP96" s="1121"/>
      <c r="EQ96" s="1121"/>
      <c r="ER96" s="1121"/>
      <c r="ES96" s="1121"/>
      <c r="ET96" s="1121"/>
      <c r="EU96" s="1121"/>
      <c r="EV96" s="1121"/>
      <c r="EW96" s="1121"/>
      <c r="EX96" s="1121"/>
      <c r="EY96" s="1121"/>
      <c r="EZ96" s="1121"/>
      <c r="FA96" s="1121"/>
      <c r="FB96" s="1121"/>
      <c r="FC96" s="1121"/>
      <c r="FD96" s="1122"/>
    </row>
    <row r="97" spans="1:194" ht="6" customHeight="1">
      <c r="C97" s="1061"/>
      <c r="D97" s="1062"/>
      <c r="E97" s="1062"/>
      <c r="F97" s="1062"/>
      <c r="G97" s="1062"/>
      <c r="H97" s="1062"/>
      <c r="I97" s="1062"/>
      <c r="J97" s="1062"/>
      <c r="K97" s="1062"/>
      <c r="L97" s="1062"/>
      <c r="M97" s="1062"/>
      <c r="N97" s="1062"/>
      <c r="O97" s="1062"/>
      <c r="P97" s="1062"/>
      <c r="Q97" s="1062"/>
      <c r="R97" s="1062"/>
      <c r="S97" s="1062"/>
      <c r="T97" s="1062"/>
      <c r="U97" s="1062"/>
      <c r="V97" s="1062"/>
      <c r="W97" s="1062"/>
      <c r="X97" s="1062"/>
      <c r="Y97" s="1062"/>
      <c r="Z97" s="1062"/>
      <c r="AA97" s="1062"/>
      <c r="AB97" s="1062"/>
      <c r="AC97" s="1062"/>
      <c r="AD97" s="1062"/>
      <c r="AE97" s="1062"/>
      <c r="AF97" s="1063"/>
      <c r="AG97" s="1152"/>
      <c r="AH97" s="1153"/>
      <c r="AI97" s="1153"/>
      <c r="AJ97" s="1153"/>
      <c r="AK97" s="1153"/>
      <c r="AL97" s="1153"/>
      <c r="AM97" s="1153"/>
      <c r="AN97" s="1153"/>
      <c r="AO97" s="1153"/>
      <c r="AP97" s="1153"/>
      <c r="AQ97" s="1153"/>
      <c r="AR97" s="1153"/>
      <c r="AS97" s="1153"/>
      <c r="AT97" s="1153"/>
      <c r="AU97" s="1153"/>
      <c r="AV97" s="1153"/>
      <c r="AW97" s="1153"/>
      <c r="AX97" s="1153"/>
      <c r="AY97" s="1153"/>
      <c r="AZ97" s="1153"/>
      <c r="BA97" s="1153"/>
      <c r="BB97" s="1153"/>
      <c r="BC97" s="1153"/>
      <c r="BD97" s="1153"/>
      <c r="BE97" s="1153"/>
      <c r="BF97" s="1153"/>
      <c r="BG97" s="1153"/>
      <c r="BH97" s="1153"/>
      <c r="BI97" s="1153"/>
      <c r="BJ97" s="1153"/>
      <c r="BK97" s="1153"/>
      <c r="BL97" s="1153"/>
      <c r="BM97" s="1153"/>
      <c r="BN97" s="1153"/>
      <c r="BO97" s="1153"/>
      <c r="BP97" s="1154"/>
      <c r="BQ97" s="1050"/>
      <c r="BR97" s="1050"/>
      <c r="BS97" s="1050"/>
      <c r="BT97" s="1050"/>
      <c r="BU97" s="1050"/>
      <c r="BV97" s="1050"/>
      <c r="BW97" s="1050"/>
      <c r="BX97" s="1050"/>
      <c r="BY97" s="1157"/>
      <c r="BZ97" s="1153"/>
      <c r="CA97" s="1153"/>
      <c r="CB97" s="1153"/>
      <c r="CC97" s="1153"/>
      <c r="CD97" s="1153"/>
      <c r="CE97" s="1153"/>
      <c r="CF97" s="1153"/>
      <c r="CG97" s="1153"/>
      <c r="CH97" s="1153"/>
      <c r="CI97" s="1153"/>
      <c r="CJ97" s="1153"/>
      <c r="CK97" s="1153"/>
      <c r="CL97" s="1153"/>
      <c r="CM97" s="1153"/>
      <c r="CN97" s="1153"/>
      <c r="CO97" s="1153"/>
      <c r="CP97" s="1153"/>
      <c r="CQ97" s="1153"/>
      <c r="CR97" s="1153"/>
      <c r="CS97" s="1153"/>
      <c r="CT97" s="1153"/>
      <c r="CU97" s="1153"/>
      <c r="CV97" s="1153"/>
      <c r="CW97" s="1153"/>
      <c r="CX97" s="1153"/>
      <c r="CY97" s="1153"/>
      <c r="CZ97" s="1158"/>
      <c r="DA97" s="1091"/>
      <c r="DB97" s="1050"/>
      <c r="DC97" s="1050"/>
      <c r="DD97" s="1050"/>
      <c r="DE97" s="1050"/>
      <c r="DF97" s="1050"/>
      <c r="DG97" s="1050"/>
      <c r="DH97" s="1050"/>
      <c r="DI97" s="1050"/>
      <c r="DJ97" s="1050"/>
      <c r="DK97" s="1050"/>
      <c r="DL97" s="1050"/>
      <c r="DM97" s="1050"/>
      <c r="DN97" s="1050"/>
      <c r="DO97" s="1050"/>
      <c r="DP97" s="1050"/>
      <c r="DQ97" s="1050"/>
      <c r="DR97" s="1050"/>
      <c r="DS97" s="1050"/>
      <c r="DT97" s="1050"/>
      <c r="DU97" s="1123"/>
      <c r="DV97" s="1124"/>
      <c r="DW97" s="1124"/>
      <c r="DX97" s="1124"/>
      <c r="DY97" s="1124"/>
      <c r="DZ97" s="1124"/>
      <c r="EA97" s="1124"/>
      <c r="EB97" s="1124"/>
      <c r="EC97" s="1124"/>
      <c r="ED97" s="1124"/>
      <c r="EE97" s="1124"/>
      <c r="EF97" s="1124"/>
      <c r="EG97" s="1124"/>
      <c r="EH97" s="1124"/>
      <c r="EI97" s="1124"/>
      <c r="EJ97" s="1124"/>
      <c r="EK97" s="1124"/>
      <c r="EL97" s="1124"/>
      <c r="EM97" s="1124"/>
      <c r="EN97" s="1124"/>
      <c r="EO97" s="1124"/>
      <c r="EP97" s="1124"/>
      <c r="EQ97" s="1124"/>
      <c r="ER97" s="1124"/>
      <c r="ES97" s="1124"/>
      <c r="ET97" s="1124"/>
      <c r="EU97" s="1124"/>
      <c r="EV97" s="1124"/>
      <c r="EW97" s="1124"/>
      <c r="EX97" s="1124"/>
      <c r="EY97" s="1124"/>
      <c r="EZ97" s="1124"/>
      <c r="FA97" s="1124"/>
      <c r="FB97" s="1124"/>
      <c r="FC97" s="1124"/>
      <c r="FD97" s="1125"/>
    </row>
    <row r="98" spans="1:194" ht="6" customHeight="1">
      <c r="C98" s="1126" t="s">
        <v>252</v>
      </c>
      <c r="D98" s="1127"/>
      <c r="E98" s="1127"/>
      <c r="F98" s="1127"/>
      <c r="G98" s="1127"/>
      <c r="H98" s="1127"/>
      <c r="I98" s="1127"/>
      <c r="J98" s="1127"/>
      <c r="K98" s="1127"/>
      <c r="L98" s="1127"/>
      <c r="M98" s="1127"/>
      <c r="N98" s="1127"/>
      <c r="O98" s="1127"/>
      <c r="P98" s="1127"/>
      <c r="Q98" s="1127"/>
      <c r="R98" s="1127"/>
      <c r="S98" s="1127"/>
      <c r="T98" s="1127"/>
      <c r="U98" s="1127"/>
      <c r="V98" s="1127"/>
      <c r="W98" s="1127"/>
      <c r="X98" s="1127"/>
      <c r="Y98" s="1127"/>
      <c r="Z98" s="1127"/>
      <c r="AA98" s="1127"/>
      <c r="AB98" s="1127"/>
      <c r="AC98" s="1127"/>
      <c r="AD98" s="1127"/>
      <c r="AE98" s="1127"/>
      <c r="AF98" s="1128"/>
      <c r="AG98" s="1135"/>
      <c r="AH98" s="881"/>
      <c r="AI98" s="881"/>
      <c r="AJ98" s="881"/>
      <c r="AK98" s="881"/>
      <c r="AL98" s="881"/>
      <c r="AM98" s="881"/>
      <c r="AN98" s="881"/>
      <c r="AO98" s="881"/>
      <c r="AP98" s="881"/>
      <c r="AQ98" s="881"/>
      <c r="AR98" s="881"/>
      <c r="AS98" s="881"/>
      <c r="AT98" s="881"/>
      <c r="AU98" s="881"/>
      <c r="AV98" s="881"/>
      <c r="AW98" s="881"/>
      <c r="AX98" s="881"/>
      <c r="AY98" s="881"/>
      <c r="AZ98" s="881"/>
      <c r="BA98" s="881"/>
      <c r="BB98" s="881"/>
      <c r="BC98" s="881"/>
      <c r="BD98" s="881"/>
      <c r="BE98" s="881"/>
      <c r="BF98" s="881"/>
      <c r="BG98" s="881"/>
      <c r="BH98" s="881"/>
      <c r="BI98" s="1136" t="s">
        <v>253</v>
      </c>
      <c r="BJ98" s="1136"/>
      <c r="BK98" s="1136"/>
      <c r="BL98" s="1136"/>
      <c r="BM98" s="1136"/>
      <c r="BN98" s="1136"/>
      <c r="BO98" s="1136"/>
      <c r="BP98" s="1136"/>
      <c r="BQ98" s="980"/>
      <c r="BR98" s="980"/>
      <c r="BS98" s="980"/>
      <c r="BT98" s="980"/>
      <c r="BU98" s="980"/>
      <c r="BV98" s="980"/>
      <c r="BW98" s="980"/>
      <c r="BX98" s="980"/>
      <c r="BY98" s="1101" t="s">
        <v>254</v>
      </c>
      <c r="BZ98" s="1016"/>
      <c r="CA98" s="1016"/>
      <c r="CB98" s="1016"/>
      <c r="CC98" s="1137"/>
      <c r="CD98" s="1137"/>
      <c r="CE98" s="1137"/>
      <c r="CF98" s="1137"/>
      <c r="CG98" s="1137"/>
      <c r="CH98" s="1137"/>
      <c r="CI98" s="1137"/>
      <c r="CJ98" s="1137"/>
      <c r="CK98" s="1137"/>
      <c r="CL98" s="1137"/>
      <c r="CM98" s="1137"/>
      <c r="CN98" s="1137"/>
      <c r="CO98" s="1137"/>
      <c r="CP98" s="1137"/>
      <c r="CQ98" s="1137"/>
      <c r="CR98" s="1137"/>
      <c r="CS98" s="1137"/>
      <c r="CT98" s="1137"/>
      <c r="CU98" s="1137"/>
      <c r="CV98" s="1137"/>
      <c r="CW98" s="1137"/>
      <c r="CX98" s="1137"/>
      <c r="CY98" s="1137"/>
      <c r="CZ98" s="1138"/>
      <c r="DA98" s="1141"/>
      <c r="DB98" s="990"/>
      <c r="DC98" s="990"/>
      <c r="DD98" s="990"/>
      <c r="DE98" s="990"/>
      <c r="DF98" s="990"/>
      <c r="DG98" s="990"/>
      <c r="DH98" s="990"/>
      <c r="DI98" s="990"/>
      <c r="DJ98" s="990"/>
      <c r="DK98" s="1142"/>
      <c r="DL98" s="1142"/>
      <c r="DM98" s="1142"/>
      <c r="DN98" s="1142"/>
      <c r="DO98" s="1142"/>
      <c r="DP98" s="1142"/>
      <c r="DQ98" s="1142"/>
      <c r="DR98" s="1142"/>
      <c r="DS98" s="1142"/>
      <c r="DT98" s="1142"/>
      <c r="DU98" s="1052" t="str">
        <f>IF(CC98="","",ROUNDDOWN(IF(DK98="",CC98*DK98,CC98*DK98),0))</f>
        <v/>
      </c>
      <c r="DV98" s="1053"/>
      <c r="DW98" s="1053"/>
      <c r="DX98" s="1053"/>
      <c r="DY98" s="1053"/>
      <c r="DZ98" s="1053"/>
      <c r="EA98" s="1053"/>
      <c r="EB98" s="1053"/>
      <c r="EC98" s="1053"/>
      <c r="ED98" s="1053"/>
      <c r="EE98" s="1053"/>
      <c r="EF98" s="1053"/>
      <c r="EG98" s="1053"/>
      <c r="EH98" s="1053"/>
      <c r="EI98" s="1053"/>
      <c r="EJ98" s="1053"/>
      <c r="EK98" s="1053"/>
      <c r="EL98" s="1053"/>
      <c r="EM98" s="1053"/>
      <c r="EN98" s="1053"/>
      <c r="EO98" s="1053"/>
      <c r="EP98" s="1053"/>
      <c r="EQ98" s="1053"/>
      <c r="ER98" s="1053"/>
      <c r="ES98" s="1053"/>
      <c r="ET98" s="1053"/>
      <c r="EU98" s="1053"/>
      <c r="EV98" s="1053"/>
      <c r="EW98" s="1053"/>
      <c r="EX98" s="1053"/>
      <c r="EY98" s="1053"/>
      <c r="EZ98" s="1053"/>
      <c r="FA98" s="1053"/>
      <c r="FB98" s="1053"/>
      <c r="FC98" s="1053"/>
      <c r="FD98" s="1054"/>
    </row>
    <row r="99" spans="1:194" ht="6" customHeight="1">
      <c r="C99" s="1129"/>
      <c r="D99" s="1130"/>
      <c r="E99" s="1130"/>
      <c r="F99" s="1130"/>
      <c r="G99" s="1130"/>
      <c r="H99" s="1130"/>
      <c r="I99" s="1130"/>
      <c r="J99" s="1130"/>
      <c r="K99" s="1130"/>
      <c r="L99" s="1130"/>
      <c r="M99" s="1130"/>
      <c r="N99" s="1130"/>
      <c r="O99" s="1130"/>
      <c r="P99" s="1130"/>
      <c r="Q99" s="1130"/>
      <c r="R99" s="1130"/>
      <c r="S99" s="1130"/>
      <c r="T99" s="1130"/>
      <c r="U99" s="1130"/>
      <c r="V99" s="1130"/>
      <c r="W99" s="1130"/>
      <c r="X99" s="1130"/>
      <c r="Y99" s="1130"/>
      <c r="Z99" s="1130"/>
      <c r="AA99" s="1130"/>
      <c r="AB99" s="1130"/>
      <c r="AC99" s="1130"/>
      <c r="AD99" s="1130"/>
      <c r="AE99" s="1130"/>
      <c r="AF99" s="1131"/>
      <c r="AG99" s="1135"/>
      <c r="AH99" s="881"/>
      <c r="AI99" s="881"/>
      <c r="AJ99" s="881"/>
      <c r="AK99" s="881"/>
      <c r="AL99" s="881"/>
      <c r="AM99" s="881"/>
      <c r="AN99" s="881"/>
      <c r="AO99" s="881"/>
      <c r="AP99" s="881"/>
      <c r="AQ99" s="881"/>
      <c r="AR99" s="881"/>
      <c r="AS99" s="881"/>
      <c r="AT99" s="881"/>
      <c r="AU99" s="881"/>
      <c r="AV99" s="881"/>
      <c r="AW99" s="881"/>
      <c r="AX99" s="881"/>
      <c r="AY99" s="881"/>
      <c r="AZ99" s="881"/>
      <c r="BA99" s="881"/>
      <c r="BB99" s="881"/>
      <c r="BC99" s="881"/>
      <c r="BD99" s="881"/>
      <c r="BE99" s="881"/>
      <c r="BF99" s="881"/>
      <c r="BG99" s="881"/>
      <c r="BH99" s="881"/>
      <c r="BI99" s="1136"/>
      <c r="BJ99" s="1136"/>
      <c r="BK99" s="1136"/>
      <c r="BL99" s="1136"/>
      <c r="BM99" s="1136"/>
      <c r="BN99" s="1136"/>
      <c r="BO99" s="1136"/>
      <c r="BP99" s="1136"/>
      <c r="BQ99" s="980"/>
      <c r="BR99" s="980"/>
      <c r="BS99" s="980"/>
      <c r="BT99" s="980"/>
      <c r="BU99" s="980"/>
      <c r="BV99" s="980"/>
      <c r="BW99" s="980"/>
      <c r="BX99" s="980"/>
      <c r="BY99" s="1102"/>
      <c r="BZ99" s="1103"/>
      <c r="CA99" s="1103"/>
      <c r="CB99" s="1103"/>
      <c r="CC99" s="1139"/>
      <c r="CD99" s="1139"/>
      <c r="CE99" s="1139"/>
      <c r="CF99" s="1139"/>
      <c r="CG99" s="1139"/>
      <c r="CH99" s="1139"/>
      <c r="CI99" s="1139"/>
      <c r="CJ99" s="1139"/>
      <c r="CK99" s="1139"/>
      <c r="CL99" s="1139"/>
      <c r="CM99" s="1139"/>
      <c r="CN99" s="1139"/>
      <c r="CO99" s="1139"/>
      <c r="CP99" s="1139"/>
      <c r="CQ99" s="1139"/>
      <c r="CR99" s="1139"/>
      <c r="CS99" s="1139"/>
      <c r="CT99" s="1139"/>
      <c r="CU99" s="1139"/>
      <c r="CV99" s="1139"/>
      <c r="CW99" s="1139"/>
      <c r="CX99" s="1139"/>
      <c r="CY99" s="1139"/>
      <c r="CZ99" s="1140"/>
      <c r="DA99" s="1141"/>
      <c r="DB99" s="990"/>
      <c r="DC99" s="990"/>
      <c r="DD99" s="990"/>
      <c r="DE99" s="990"/>
      <c r="DF99" s="990"/>
      <c r="DG99" s="990"/>
      <c r="DH99" s="990"/>
      <c r="DI99" s="990"/>
      <c r="DJ99" s="990"/>
      <c r="DK99" s="1142"/>
      <c r="DL99" s="1142"/>
      <c r="DM99" s="1142"/>
      <c r="DN99" s="1142"/>
      <c r="DO99" s="1142"/>
      <c r="DP99" s="1142"/>
      <c r="DQ99" s="1142"/>
      <c r="DR99" s="1142"/>
      <c r="DS99" s="1142"/>
      <c r="DT99" s="1142"/>
      <c r="DU99" s="1143"/>
      <c r="DV99" s="1144"/>
      <c r="DW99" s="1144"/>
      <c r="DX99" s="1144"/>
      <c r="DY99" s="1144"/>
      <c r="DZ99" s="1144"/>
      <c r="EA99" s="1144"/>
      <c r="EB99" s="1144"/>
      <c r="EC99" s="1144"/>
      <c r="ED99" s="1144"/>
      <c r="EE99" s="1144"/>
      <c r="EF99" s="1144"/>
      <c r="EG99" s="1144"/>
      <c r="EH99" s="1144"/>
      <c r="EI99" s="1144"/>
      <c r="EJ99" s="1144"/>
      <c r="EK99" s="1144"/>
      <c r="EL99" s="1144"/>
      <c r="EM99" s="1144"/>
      <c r="EN99" s="1144"/>
      <c r="EO99" s="1144"/>
      <c r="EP99" s="1144"/>
      <c r="EQ99" s="1144"/>
      <c r="ER99" s="1144"/>
      <c r="ES99" s="1144"/>
      <c r="ET99" s="1144"/>
      <c r="EU99" s="1144"/>
      <c r="EV99" s="1144"/>
      <c r="EW99" s="1144"/>
      <c r="EX99" s="1144"/>
      <c r="EY99" s="1144"/>
      <c r="EZ99" s="1144"/>
      <c r="FA99" s="1144"/>
      <c r="FB99" s="1144"/>
      <c r="FC99" s="1144"/>
      <c r="FD99" s="1145"/>
      <c r="FF99" s="1096" t="s">
        <v>255</v>
      </c>
      <c r="FG99" s="1097"/>
      <c r="FH99" s="1097"/>
      <c r="FI99" s="1097"/>
      <c r="FJ99" s="1097"/>
      <c r="FK99" s="1097"/>
      <c r="FL99" s="1097"/>
      <c r="FM99" s="1097"/>
      <c r="FN99" s="1097"/>
      <c r="FO99" s="1097"/>
      <c r="FP99" s="1097"/>
      <c r="FQ99" s="1097"/>
      <c r="FR99" s="1097"/>
      <c r="FS99" s="1098"/>
    </row>
    <row r="100" spans="1:194" ht="6" customHeight="1">
      <c r="C100" s="1129"/>
      <c r="D100" s="1130"/>
      <c r="E100" s="1130"/>
      <c r="F100" s="1130"/>
      <c r="G100" s="1130"/>
      <c r="H100" s="1130"/>
      <c r="I100" s="1130"/>
      <c r="J100" s="1130"/>
      <c r="K100" s="1130"/>
      <c r="L100" s="1130"/>
      <c r="M100" s="1130"/>
      <c r="N100" s="1130"/>
      <c r="O100" s="1130"/>
      <c r="P100" s="1130"/>
      <c r="Q100" s="1130"/>
      <c r="R100" s="1130"/>
      <c r="S100" s="1130"/>
      <c r="T100" s="1130"/>
      <c r="U100" s="1130"/>
      <c r="V100" s="1130"/>
      <c r="W100" s="1130"/>
      <c r="X100" s="1130"/>
      <c r="Y100" s="1130"/>
      <c r="Z100" s="1130"/>
      <c r="AA100" s="1130"/>
      <c r="AB100" s="1130"/>
      <c r="AC100" s="1130"/>
      <c r="AD100" s="1130"/>
      <c r="AE100" s="1130"/>
      <c r="AF100" s="1131"/>
      <c r="AG100" s="1135"/>
      <c r="AH100" s="881"/>
      <c r="AI100" s="881"/>
      <c r="AJ100" s="881"/>
      <c r="AK100" s="881"/>
      <c r="AL100" s="881"/>
      <c r="AM100" s="881"/>
      <c r="AN100" s="881"/>
      <c r="AO100" s="881"/>
      <c r="AP100" s="881"/>
      <c r="AQ100" s="881"/>
      <c r="AR100" s="881"/>
      <c r="AS100" s="881"/>
      <c r="AT100" s="881"/>
      <c r="AU100" s="881"/>
      <c r="AV100" s="881"/>
      <c r="AW100" s="881"/>
      <c r="AX100" s="881"/>
      <c r="AY100" s="881"/>
      <c r="AZ100" s="881"/>
      <c r="BA100" s="881"/>
      <c r="BB100" s="881"/>
      <c r="BC100" s="881"/>
      <c r="BD100" s="881"/>
      <c r="BE100" s="881"/>
      <c r="BF100" s="881"/>
      <c r="BG100" s="881"/>
      <c r="BH100" s="881"/>
      <c r="BI100" s="1136"/>
      <c r="BJ100" s="1136"/>
      <c r="BK100" s="1136"/>
      <c r="BL100" s="1136"/>
      <c r="BM100" s="1136"/>
      <c r="BN100" s="1136"/>
      <c r="BO100" s="1136"/>
      <c r="BP100" s="1136"/>
      <c r="BQ100" s="902"/>
      <c r="BR100" s="902"/>
      <c r="BS100" s="902"/>
      <c r="BT100" s="902"/>
      <c r="BU100" s="902"/>
      <c r="BV100" s="902"/>
      <c r="BW100" s="902"/>
      <c r="BX100" s="902"/>
      <c r="BY100" s="1101"/>
      <c r="BZ100" s="1016"/>
      <c r="CA100" s="1016"/>
      <c r="CB100" s="1016"/>
      <c r="CC100" s="1104"/>
      <c r="CD100" s="1104"/>
      <c r="CE100" s="1104"/>
      <c r="CF100" s="1104"/>
      <c r="CG100" s="1104"/>
      <c r="CH100" s="1104"/>
      <c r="CI100" s="1104"/>
      <c r="CJ100" s="1104"/>
      <c r="CK100" s="1104"/>
      <c r="CL100" s="1104"/>
      <c r="CM100" s="1104"/>
      <c r="CN100" s="1104"/>
      <c r="CO100" s="1104"/>
      <c r="CP100" s="1104"/>
      <c r="CQ100" s="1104"/>
      <c r="CR100" s="1104"/>
      <c r="CS100" s="1104"/>
      <c r="CT100" s="1104"/>
      <c r="CU100" s="1104"/>
      <c r="CV100" s="1104"/>
      <c r="CW100" s="1104"/>
      <c r="CX100" s="1104"/>
      <c r="CY100" s="1104"/>
      <c r="CZ100" s="1105"/>
      <c r="DA100" s="1108"/>
      <c r="DB100" s="980"/>
      <c r="DC100" s="980"/>
      <c r="DD100" s="980"/>
      <c r="DE100" s="980"/>
      <c r="DF100" s="980"/>
      <c r="DG100" s="980"/>
      <c r="DH100" s="980"/>
      <c r="DI100" s="980"/>
      <c r="DJ100" s="980"/>
      <c r="DK100" s="980"/>
      <c r="DL100" s="980"/>
      <c r="DM100" s="980"/>
      <c r="DN100" s="980"/>
      <c r="DO100" s="980"/>
      <c r="DP100" s="980"/>
      <c r="DQ100" s="980"/>
      <c r="DR100" s="980"/>
      <c r="DS100" s="980"/>
      <c r="DT100" s="980"/>
      <c r="DU100" s="1052">
        <f>ROUNDDOWN(IF(DK100="",CC100*DA100,CC100*DK100),0)</f>
        <v>0</v>
      </c>
      <c r="DV100" s="1053"/>
      <c r="DW100" s="1053"/>
      <c r="DX100" s="1053"/>
      <c r="DY100" s="1053"/>
      <c r="DZ100" s="1053"/>
      <c r="EA100" s="1053"/>
      <c r="EB100" s="1053"/>
      <c r="EC100" s="1053"/>
      <c r="ED100" s="1053"/>
      <c r="EE100" s="1053"/>
      <c r="EF100" s="1053"/>
      <c r="EG100" s="1053"/>
      <c r="EH100" s="1053"/>
      <c r="EI100" s="1053"/>
      <c r="EJ100" s="1053"/>
      <c r="EK100" s="1053"/>
      <c r="EL100" s="1053"/>
      <c r="EM100" s="1053"/>
      <c r="EN100" s="1053"/>
      <c r="EO100" s="1053"/>
      <c r="EP100" s="1053"/>
      <c r="EQ100" s="1053"/>
      <c r="ER100" s="1053"/>
      <c r="ES100" s="1053"/>
      <c r="ET100" s="1053"/>
      <c r="EU100" s="1053"/>
      <c r="EV100" s="1053"/>
      <c r="EW100" s="1053"/>
      <c r="EX100" s="1053"/>
      <c r="EY100" s="1053"/>
      <c r="EZ100" s="1053"/>
      <c r="FA100" s="1053"/>
      <c r="FB100" s="1053"/>
      <c r="FC100" s="1053"/>
      <c r="FD100" s="1054"/>
      <c r="FF100" s="1099"/>
      <c r="FG100" s="883"/>
      <c r="FH100" s="883"/>
      <c r="FI100" s="883"/>
      <c r="FJ100" s="883"/>
      <c r="FK100" s="883"/>
      <c r="FL100" s="883"/>
      <c r="FM100" s="883"/>
      <c r="FN100" s="883"/>
      <c r="FO100" s="883"/>
      <c r="FP100" s="883"/>
      <c r="FQ100" s="883"/>
      <c r="FR100" s="883"/>
      <c r="FS100" s="1100"/>
    </row>
    <row r="101" spans="1:194" ht="6" customHeight="1">
      <c r="C101" s="1132"/>
      <c r="D101" s="1133"/>
      <c r="E101" s="1133"/>
      <c r="F101" s="1133"/>
      <c r="G101" s="1133"/>
      <c r="H101" s="1133"/>
      <c r="I101" s="1133"/>
      <c r="J101" s="1133"/>
      <c r="K101" s="1133"/>
      <c r="L101" s="1133"/>
      <c r="M101" s="1133"/>
      <c r="N101" s="1133"/>
      <c r="O101" s="1133"/>
      <c r="P101" s="1133"/>
      <c r="Q101" s="1133"/>
      <c r="R101" s="1133"/>
      <c r="S101" s="1133"/>
      <c r="T101" s="1133"/>
      <c r="U101" s="1133"/>
      <c r="V101" s="1133"/>
      <c r="W101" s="1133"/>
      <c r="X101" s="1133"/>
      <c r="Y101" s="1133"/>
      <c r="Z101" s="1133"/>
      <c r="AA101" s="1133"/>
      <c r="AB101" s="1133"/>
      <c r="AC101" s="1133"/>
      <c r="AD101" s="1133"/>
      <c r="AE101" s="1133"/>
      <c r="AF101" s="1134"/>
      <c r="AG101" s="1135"/>
      <c r="AH101" s="881"/>
      <c r="AI101" s="881"/>
      <c r="AJ101" s="881"/>
      <c r="AK101" s="881"/>
      <c r="AL101" s="881"/>
      <c r="AM101" s="881"/>
      <c r="AN101" s="881"/>
      <c r="AO101" s="881"/>
      <c r="AP101" s="881"/>
      <c r="AQ101" s="881"/>
      <c r="AR101" s="881"/>
      <c r="AS101" s="881"/>
      <c r="AT101" s="881"/>
      <c r="AU101" s="881"/>
      <c r="AV101" s="881"/>
      <c r="AW101" s="881"/>
      <c r="AX101" s="881"/>
      <c r="AY101" s="881"/>
      <c r="AZ101" s="881"/>
      <c r="BA101" s="881"/>
      <c r="BB101" s="881"/>
      <c r="BC101" s="881"/>
      <c r="BD101" s="881"/>
      <c r="BE101" s="881"/>
      <c r="BF101" s="881"/>
      <c r="BG101" s="881"/>
      <c r="BH101" s="881"/>
      <c r="BI101" s="1136"/>
      <c r="BJ101" s="1136"/>
      <c r="BK101" s="1136"/>
      <c r="BL101" s="1136"/>
      <c r="BM101" s="1136"/>
      <c r="BN101" s="1136"/>
      <c r="BO101" s="1136"/>
      <c r="BP101" s="1136"/>
      <c r="BQ101" s="902"/>
      <c r="BR101" s="902"/>
      <c r="BS101" s="902"/>
      <c r="BT101" s="902"/>
      <c r="BU101" s="902"/>
      <c r="BV101" s="902"/>
      <c r="BW101" s="902"/>
      <c r="BX101" s="902"/>
      <c r="BY101" s="1102"/>
      <c r="BZ101" s="1103"/>
      <c r="CA101" s="1103"/>
      <c r="CB101" s="1103"/>
      <c r="CC101" s="1106"/>
      <c r="CD101" s="1106"/>
      <c r="CE101" s="1106"/>
      <c r="CF101" s="1106"/>
      <c r="CG101" s="1106"/>
      <c r="CH101" s="1106"/>
      <c r="CI101" s="1106"/>
      <c r="CJ101" s="1106"/>
      <c r="CK101" s="1106"/>
      <c r="CL101" s="1106"/>
      <c r="CM101" s="1106"/>
      <c r="CN101" s="1106"/>
      <c r="CO101" s="1106"/>
      <c r="CP101" s="1106"/>
      <c r="CQ101" s="1106"/>
      <c r="CR101" s="1106"/>
      <c r="CS101" s="1106"/>
      <c r="CT101" s="1106"/>
      <c r="CU101" s="1106"/>
      <c r="CV101" s="1106"/>
      <c r="CW101" s="1106"/>
      <c r="CX101" s="1106"/>
      <c r="CY101" s="1106"/>
      <c r="CZ101" s="1107"/>
      <c r="DA101" s="1108"/>
      <c r="DB101" s="980"/>
      <c r="DC101" s="980"/>
      <c r="DD101" s="980"/>
      <c r="DE101" s="980"/>
      <c r="DF101" s="980"/>
      <c r="DG101" s="980"/>
      <c r="DH101" s="980"/>
      <c r="DI101" s="980"/>
      <c r="DJ101" s="980"/>
      <c r="DK101" s="980"/>
      <c r="DL101" s="980"/>
      <c r="DM101" s="980"/>
      <c r="DN101" s="980"/>
      <c r="DO101" s="980"/>
      <c r="DP101" s="980"/>
      <c r="DQ101" s="980"/>
      <c r="DR101" s="980"/>
      <c r="DS101" s="980"/>
      <c r="DT101" s="980"/>
      <c r="DU101" s="1055"/>
      <c r="DV101" s="1056"/>
      <c r="DW101" s="1056"/>
      <c r="DX101" s="1056"/>
      <c r="DY101" s="1056"/>
      <c r="DZ101" s="1056"/>
      <c r="EA101" s="1056"/>
      <c r="EB101" s="1056"/>
      <c r="EC101" s="1056"/>
      <c r="ED101" s="1056"/>
      <c r="EE101" s="1056"/>
      <c r="EF101" s="1056"/>
      <c r="EG101" s="1056"/>
      <c r="EH101" s="1056"/>
      <c r="EI101" s="1056"/>
      <c r="EJ101" s="1056"/>
      <c r="EK101" s="1056"/>
      <c r="EL101" s="1056"/>
      <c r="EM101" s="1056"/>
      <c r="EN101" s="1056"/>
      <c r="EO101" s="1056"/>
      <c r="EP101" s="1056"/>
      <c r="EQ101" s="1056"/>
      <c r="ER101" s="1056"/>
      <c r="ES101" s="1056"/>
      <c r="ET101" s="1056"/>
      <c r="EU101" s="1056"/>
      <c r="EV101" s="1056"/>
      <c r="EW101" s="1056"/>
      <c r="EX101" s="1056"/>
      <c r="EY101" s="1056"/>
      <c r="EZ101" s="1056"/>
      <c r="FA101" s="1056"/>
      <c r="FB101" s="1056"/>
      <c r="FC101" s="1056"/>
      <c r="FD101" s="1057"/>
      <c r="FF101" s="1109"/>
      <c r="FG101" s="1110"/>
      <c r="FH101" s="1110"/>
      <c r="FI101" s="1110"/>
      <c r="FJ101" s="1110"/>
      <c r="FK101" s="1110"/>
      <c r="FL101" s="1110"/>
      <c r="FM101" s="1110"/>
      <c r="FN101" s="1110"/>
      <c r="FO101" s="1110"/>
      <c r="FP101" s="1110"/>
      <c r="FQ101" s="1110"/>
      <c r="FR101" s="1110"/>
      <c r="FS101" s="1115" t="s">
        <v>210</v>
      </c>
      <c r="FT101" s="1116"/>
    </row>
    <row r="102" spans="1:194" ht="6" customHeight="1">
      <c r="C102" s="1078" t="s">
        <v>256</v>
      </c>
      <c r="D102" s="1021"/>
      <c r="E102" s="1021"/>
      <c r="F102" s="1021"/>
      <c r="G102" s="1021"/>
      <c r="H102" s="1021"/>
      <c r="I102" s="1021"/>
      <c r="J102" s="1021"/>
      <c r="K102" s="1021"/>
      <c r="L102" s="1021"/>
      <c r="M102" s="1021"/>
      <c r="N102" s="1021"/>
      <c r="O102" s="1021"/>
      <c r="P102" s="1021"/>
      <c r="Q102" s="1021"/>
      <c r="R102" s="1021"/>
      <c r="S102" s="1021"/>
      <c r="T102" s="1021"/>
      <c r="U102" s="1021"/>
      <c r="V102" s="1021"/>
      <c r="W102" s="1021"/>
      <c r="X102" s="1021"/>
      <c r="Y102" s="1021"/>
      <c r="Z102" s="1021"/>
      <c r="AA102" s="1021"/>
      <c r="AB102" s="1021"/>
      <c r="AC102" s="1021"/>
      <c r="AD102" s="1021"/>
      <c r="AE102" s="1021"/>
      <c r="AF102" s="1021"/>
      <c r="AG102" s="1081"/>
      <c r="AH102" s="1082"/>
      <c r="AI102" s="1082"/>
      <c r="AJ102" s="1082"/>
      <c r="AK102" s="1082"/>
      <c r="AL102" s="1082"/>
      <c r="AM102" s="1082"/>
      <c r="AN102" s="1082"/>
      <c r="AO102" s="1082"/>
      <c r="AP102" s="1082"/>
      <c r="AQ102" s="1082"/>
      <c r="AR102" s="1082"/>
      <c r="AS102" s="1082"/>
      <c r="AT102" s="1082"/>
      <c r="AU102" s="1082"/>
      <c r="AV102" s="1082"/>
      <c r="AW102" s="1082"/>
      <c r="AX102" s="1082"/>
      <c r="AY102" s="1082"/>
      <c r="AZ102" s="1082"/>
      <c r="BA102" s="1082"/>
      <c r="BB102" s="1082"/>
      <c r="BC102" s="1082"/>
      <c r="BD102" s="1082"/>
      <c r="BE102" s="1082"/>
      <c r="BF102" s="1082"/>
      <c r="BG102" s="1082"/>
      <c r="BH102" s="1082"/>
      <c r="BI102" s="1082"/>
      <c r="BJ102" s="1082"/>
      <c r="BK102" s="1082"/>
      <c r="BL102" s="1082"/>
      <c r="BM102" s="1082"/>
      <c r="BN102" s="1082"/>
      <c r="BO102" s="1082"/>
      <c r="BP102" s="1083"/>
      <c r="BQ102" s="1050"/>
      <c r="BR102" s="1051"/>
      <c r="BS102" s="1051"/>
      <c r="BT102" s="1051"/>
      <c r="BU102" s="1051"/>
      <c r="BV102" s="1051"/>
      <c r="BW102" s="1051"/>
      <c r="BX102" s="1051"/>
      <c r="BY102" s="1087"/>
      <c r="BZ102" s="1082"/>
      <c r="CA102" s="1082"/>
      <c r="CB102" s="1082"/>
      <c r="CC102" s="1082"/>
      <c r="CD102" s="1082"/>
      <c r="CE102" s="1082"/>
      <c r="CF102" s="1082"/>
      <c r="CG102" s="1082"/>
      <c r="CH102" s="1082"/>
      <c r="CI102" s="1082"/>
      <c r="CJ102" s="1082"/>
      <c r="CK102" s="1082"/>
      <c r="CL102" s="1082"/>
      <c r="CM102" s="1082"/>
      <c r="CN102" s="1082"/>
      <c r="CO102" s="1082"/>
      <c r="CP102" s="1082"/>
      <c r="CQ102" s="1082"/>
      <c r="CR102" s="1082"/>
      <c r="CS102" s="1082"/>
      <c r="CT102" s="1082"/>
      <c r="CU102" s="1082"/>
      <c r="CV102" s="1082"/>
      <c r="CW102" s="1082"/>
      <c r="CX102" s="1082"/>
      <c r="CY102" s="1082"/>
      <c r="CZ102" s="1088"/>
      <c r="DA102" s="1091"/>
      <c r="DB102" s="1051"/>
      <c r="DC102" s="1051"/>
      <c r="DD102" s="1051"/>
      <c r="DE102" s="1051"/>
      <c r="DF102" s="1051"/>
      <c r="DG102" s="1051"/>
      <c r="DH102" s="1051"/>
      <c r="DI102" s="1051"/>
      <c r="DJ102" s="1051"/>
      <c r="DK102" s="1050"/>
      <c r="DL102" s="1051"/>
      <c r="DM102" s="1051"/>
      <c r="DN102" s="1051"/>
      <c r="DO102" s="1051"/>
      <c r="DP102" s="1051"/>
      <c r="DQ102" s="1051"/>
      <c r="DR102" s="1051"/>
      <c r="DS102" s="1051"/>
      <c r="DT102" s="1051"/>
      <c r="DU102" s="1052">
        <f>SUM(DU96:FD99)</f>
        <v>0</v>
      </c>
      <c r="DV102" s="1053"/>
      <c r="DW102" s="1053"/>
      <c r="DX102" s="1053"/>
      <c r="DY102" s="1053"/>
      <c r="DZ102" s="1053"/>
      <c r="EA102" s="1053"/>
      <c r="EB102" s="1053"/>
      <c r="EC102" s="1053"/>
      <c r="ED102" s="1053"/>
      <c r="EE102" s="1053"/>
      <c r="EF102" s="1053"/>
      <c r="EG102" s="1053"/>
      <c r="EH102" s="1053"/>
      <c r="EI102" s="1053"/>
      <c r="EJ102" s="1053"/>
      <c r="EK102" s="1053"/>
      <c r="EL102" s="1053"/>
      <c r="EM102" s="1053"/>
      <c r="EN102" s="1053"/>
      <c r="EO102" s="1053"/>
      <c r="EP102" s="1053"/>
      <c r="EQ102" s="1053"/>
      <c r="ER102" s="1053"/>
      <c r="ES102" s="1053"/>
      <c r="ET102" s="1053"/>
      <c r="EU102" s="1053"/>
      <c r="EV102" s="1053"/>
      <c r="EW102" s="1053"/>
      <c r="EX102" s="1053"/>
      <c r="EY102" s="1053"/>
      <c r="EZ102" s="1053"/>
      <c r="FA102" s="1053"/>
      <c r="FB102" s="1053"/>
      <c r="FC102" s="1053"/>
      <c r="FD102" s="1054"/>
      <c r="FF102" s="1111"/>
      <c r="FG102" s="1112"/>
      <c r="FH102" s="1112"/>
      <c r="FI102" s="1112"/>
      <c r="FJ102" s="1112"/>
      <c r="FK102" s="1112"/>
      <c r="FL102" s="1112"/>
      <c r="FM102" s="1112"/>
      <c r="FN102" s="1112"/>
      <c r="FO102" s="1112"/>
      <c r="FP102" s="1112"/>
      <c r="FQ102" s="1112"/>
      <c r="FR102" s="1112"/>
      <c r="FS102" s="901"/>
      <c r="FT102" s="1117"/>
    </row>
    <row r="103" spans="1:194" ht="6" customHeight="1">
      <c r="C103" s="1023"/>
      <c r="D103" s="1024"/>
      <c r="E103" s="1024"/>
      <c r="F103" s="1024"/>
      <c r="G103" s="1024"/>
      <c r="H103" s="1024"/>
      <c r="I103" s="1024"/>
      <c r="J103" s="1024"/>
      <c r="K103" s="1024"/>
      <c r="L103" s="1024"/>
      <c r="M103" s="1024"/>
      <c r="N103" s="1024"/>
      <c r="O103" s="1024"/>
      <c r="P103" s="1024"/>
      <c r="Q103" s="1024"/>
      <c r="R103" s="1024"/>
      <c r="S103" s="1024"/>
      <c r="T103" s="1024"/>
      <c r="U103" s="1024"/>
      <c r="V103" s="1024"/>
      <c r="W103" s="1024"/>
      <c r="X103" s="1024"/>
      <c r="Y103" s="1024"/>
      <c r="Z103" s="1024"/>
      <c r="AA103" s="1024"/>
      <c r="AB103" s="1024"/>
      <c r="AC103" s="1024"/>
      <c r="AD103" s="1024"/>
      <c r="AE103" s="1024"/>
      <c r="AF103" s="1024"/>
      <c r="AG103" s="1084"/>
      <c r="AH103" s="1085"/>
      <c r="AI103" s="1085"/>
      <c r="AJ103" s="1085"/>
      <c r="AK103" s="1085"/>
      <c r="AL103" s="1085"/>
      <c r="AM103" s="1085"/>
      <c r="AN103" s="1085"/>
      <c r="AO103" s="1085"/>
      <c r="AP103" s="1085"/>
      <c r="AQ103" s="1085"/>
      <c r="AR103" s="1085"/>
      <c r="AS103" s="1085"/>
      <c r="AT103" s="1085"/>
      <c r="AU103" s="1085"/>
      <c r="AV103" s="1085"/>
      <c r="AW103" s="1085"/>
      <c r="AX103" s="1085"/>
      <c r="AY103" s="1085"/>
      <c r="AZ103" s="1085"/>
      <c r="BA103" s="1085"/>
      <c r="BB103" s="1085"/>
      <c r="BC103" s="1085"/>
      <c r="BD103" s="1085"/>
      <c r="BE103" s="1085"/>
      <c r="BF103" s="1085"/>
      <c r="BG103" s="1085"/>
      <c r="BH103" s="1085"/>
      <c r="BI103" s="1085"/>
      <c r="BJ103" s="1085"/>
      <c r="BK103" s="1085"/>
      <c r="BL103" s="1085"/>
      <c r="BM103" s="1085"/>
      <c r="BN103" s="1085"/>
      <c r="BO103" s="1085"/>
      <c r="BP103" s="1086"/>
      <c r="BQ103" s="1051"/>
      <c r="BR103" s="1051"/>
      <c r="BS103" s="1051"/>
      <c r="BT103" s="1051"/>
      <c r="BU103" s="1051"/>
      <c r="BV103" s="1051"/>
      <c r="BW103" s="1051"/>
      <c r="BX103" s="1051"/>
      <c r="BY103" s="1089"/>
      <c r="BZ103" s="1085"/>
      <c r="CA103" s="1085"/>
      <c r="CB103" s="1085"/>
      <c r="CC103" s="1085"/>
      <c r="CD103" s="1085"/>
      <c r="CE103" s="1085"/>
      <c r="CF103" s="1085"/>
      <c r="CG103" s="1085"/>
      <c r="CH103" s="1085"/>
      <c r="CI103" s="1085"/>
      <c r="CJ103" s="1085"/>
      <c r="CK103" s="1085"/>
      <c r="CL103" s="1085"/>
      <c r="CM103" s="1085"/>
      <c r="CN103" s="1085"/>
      <c r="CO103" s="1085"/>
      <c r="CP103" s="1085"/>
      <c r="CQ103" s="1085"/>
      <c r="CR103" s="1085"/>
      <c r="CS103" s="1085"/>
      <c r="CT103" s="1085"/>
      <c r="CU103" s="1085"/>
      <c r="CV103" s="1085"/>
      <c r="CW103" s="1085"/>
      <c r="CX103" s="1085"/>
      <c r="CY103" s="1085"/>
      <c r="CZ103" s="1090"/>
      <c r="DA103" s="1092"/>
      <c r="DB103" s="1051"/>
      <c r="DC103" s="1051"/>
      <c r="DD103" s="1051"/>
      <c r="DE103" s="1051"/>
      <c r="DF103" s="1051"/>
      <c r="DG103" s="1051"/>
      <c r="DH103" s="1051"/>
      <c r="DI103" s="1051"/>
      <c r="DJ103" s="1051"/>
      <c r="DK103" s="1051"/>
      <c r="DL103" s="1051"/>
      <c r="DM103" s="1051"/>
      <c r="DN103" s="1051"/>
      <c r="DO103" s="1051"/>
      <c r="DP103" s="1051"/>
      <c r="DQ103" s="1051"/>
      <c r="DR103" s="1051"/>
      <c r="DS103" s="1051"/>
      <c r="DT103" s="1051"/>
      <c r="DU103" s="1055"/>
      <c r="DV103" s="1056"/>
      <c r="DW103" s="1056"/>
      <c r="DX103" s="1056"/>
      <c r="DY103" s="1056"/>
      <c r="DZ103" s="1056"/>
      <c r="EA103" s="1056"/>
      <c r="EB103" s="1056"/>
      <c r="EC103" s="1056"/>
      <c r="ED103" s="1056"/>
      <c r="EE103" s="1056"/>
      <c r="EF103" s="1056"/>
      <c r="EG103" s="1056"/>
      <c r="EH103" s="1056"/>
      <c r="EI103" s="1056"/>
      <c r="EJ103" s="1056"/>
      <c r="EK103" s="1056"/>
      <c r="EL103" s="1056"/>
      <c r="EM103" s="1056"/>
      <c r="EN103" s="1056"/>
      <c r="EO103" s="1056"/>
      <c r="EP103" s="1056"/>
      <c r="EQ103" s="1056"/>
      <c r="ER103" s="1056"/>
      <c r="ES103" s="1056"/>
      <c r="ET103" s="1056"/>
      <c r="EU103" s="1056"/>
      <c r="EV103" s="1056"/>
      <c r="EW103" s="1056"/>
      <c r="EX103" s="1056"/>
      <c r="EY103" s="1056"/>
      <c r="EZ103" s="1056"/>
      <c r="FA103" s="1056"/>
      <c r="FB103" s="1056"/>
      <c r="FC103" s="1056"/>
      <c r="FD103" s="1057"/>
      <c r="FF103" s="1111"/>
      <c r="FG103" s="1112"/>
      <c r="FH103" s="1112"/>
      <c r="FI103" s="1112"/>
      <c r="FJ103" s="1112"/>
      <c r="FK103" s="1112"/>
      <c r="FL103" s="1112"/>
      <c r="FM103" s="1112"/>
      <c r="FN103" s="1112"/>
      <c r="FO103" s="1112"/>
      <c r="FP103" s="1112"/>
      <c r="FQ103" s="1112"/>
      <c r="FR103" s="1112"/>
      <c r="FS103" s="901"/>
      <c r="FT103" s="1117"/>
    </row>
    <row r="104" spans="1:194" ht="6" customHeight="1">
      <c r="C104" s="1023"/>
      <c r="D104" s="1024"/>
      <c r="E104" s="1024"/>
      <c r="F104" s="1024"/>
      <c r="G104" s="1024"/>
      <c r="H104" s="1024"/>
      <c r="I104" s="1024"/>
      <c r="J104" s="1024"/>
      <c r="K104" s="1024"/>
      <c r="L104" s="1024"/>
      <c r="M104" s="1024"/>
      <c r="N104" s="1024"/>
      <c r="O104" s="1024"/>
      <c r="P104" s="1024"/>
      <c r="Q104" s="1024"/>
      <c r="R104" s="1024"/>
      <c r="S104" s="1024"/>
      <c r="T104" s="1024"/>
      <c r="U104" s="1024"/>
      <c r="V104" s="1024"/>
      <c r="W104" s="1024"/>
      <c r="X104" s="1024"/>
      <c r="Y104" s="1024"/>
      <c r="Z104" s="1024"/>
      <c r="AA104" s="1024"/>
      <c r="AB104" s="1024"/>
      <c r="AC104" s="1024"/>
      <c r="AD104" s="1024"/>
      <c r="AE104" s="1024"/>
      <c r="AF104" s="1024"/>
      <c r="AG104" s="1081"/>
      <c r="AH104" s="1082"/>
      <c r="AI104" s="1082"/>
      <c r="AJ104" s="1082"/>
      <c r="AK104" s="1082"/>
      <c r="AL104" s="1082"/>
      <c r="AM104" s="1082"/>
      <c r="AN104" s="1082"/>
      <c r="AO104" s="1082"/>
      <c r="AP104" s="1082"/>
      <c r="AQ104" s="1082"/>
      <c r="AR104" s="1082"/>
      <c r="AS104" s="1082"/>
      <c r="AT104" s="1082"/>
      <c r="AU104" s="1082"/>
      <c r="AV104" s="1082"/>
      <c r="AW104" s="1082"/>
      <c r="AX104" s="1082"/>
      <c r="AY104" s="1082"/>
      <c r="AZ104" s="1082"/>
      <c r="BA104" s="1082"/>
      <c r="BB104" s="1082"/>
      <c r="BC104" s="1082"/>
      <c r="BD104" s="1082"/>
      <c r="BE104" s="1082"/>
      <c r="BF104" s="1082"/>
      <c r="BG104" s="1082"/>
      <c r="BH104" s="1082"/>
      <c r="BI104" s="1082"/>
      <c r="BJ104" s="1082"/>
      <c r="BK104" s="1082"/>
      <c r="BL104" s="1082"/>
      <c r="BM104" s="1082"/>
      <c r="BN104" s="1082"/>
      <c r="BO104" s="1082"/>
      <c r="BP104" s="1083"/>
      <c r="BQ104" s="1050"/>
      <c r="BR104" s="1051"/>
      <c r="BS104" s="1051"/>
      <c r="BT104" s="1051"/>
      <c r="BU104" s="1051"/>
      <c r="BV104" s="1051"/>
      <c r="BW104" s="1051"/>
      <c r="BX104" s="1051"/>
      <c r="BY104" s="1093"/>
      <c r="BZ104" s="1094"/>
      <c r="CA104" s="1094"/>
      <c r="CB104" s="1094"/>
      <c r="CC104" s="1094"/>
      <c r="CD104" s="1094"/>
      <c r="CE104" s="1094"/>
      <c r="CF104" s="1094"/>
      <c r="CG104" s="1094"/>
      <c r="CH104" s="1094"/>
      <c r="CI104" s="1094"/>
      <c r="CJ104" s="1094"/>
      <c r="CK104" s="1094"/>
      <c r="CL104" s="1094"/>
      <c r="CM104" s="1094"/>
      <c r="CN104" s="1094"/>
      <c r="CO104" s="1094"/>
      <c r="CP104" s="1094"/>
      <c r="CQ104" s="1094"/>
      <c r="CR104" s="1094"/>
      <c r="CS104" s="1094"/>
      <c r="CT104" s="1094"/>
      <c r="CU104" s="1094"/>
      <c r="CV104" s="1094"/>
      <c r="CW104" s="1094"/>
      <c r="CX104" s="1094"/>
      <c r="CY104" s="1094"/>
      <c r="CZ104" s="1095"/>
      <c r="DA104" s="1091"/>
      <c r="DB104" s="1051"/>
      <c r="DC104" s="1051"/>
      <c r="DD104" s="1051"/>
      <c r="DE104" s="1051"/>
      <c r="DF104" s="1051"/>
      <c r="DG104" s="1051"/>
      <c r="DH104" s="1051"/>
      <c r="DI104" s="1051"/>
      <c r="DJ104" s="1051"/>
      <c r="DK104" s="1050"/>
      <c r="DL104" s="1051"/>
      <c r="DM104" s="1051"/>
      <c r="DN104" s="1051"/>
      <c r="DO104" s="1051"/>
      <c r="DP104" s="1051"/>
      <c r="DQ104" s="1051"/>
      <c r="DR104" s="1051"/>
      <c r="DS104" s="1051"/>
      <c r="DT104" s="1051"/>
      <c r="DU104" s="1052">
        <f>SUM(DU98:FD101)</f>
        <v>0</v>
      </c>
      <c r="DV104" s="1053"/>
      <c r="DW104" s="1053"/>
      <c r="DX104" s="1053"/>
      <c r="DY104" s="1053"/>
      <c r="DZ104" s="1053"/>
      <c r="EA104" s="1053"/>
      <c r="EB104" s="1053"/>
      <c r="EC104" s="1053"/>
      <c r="ED104" s="1053"/>
      <c r="EE104" s="1053"/>
      <c r="EF104" s="1053"/>
      <c r="EG104" s="1053"/>
      <c r="EH104" s="1053"/>
      <c r="EI104" s="1053"/>
      <c r="EJ104" s="1053"/>
      <c r="EK104" s="1053"/>
      <c r="EL104" s="1053"/>
      <c r="EM104" s="1053"/>
      <c r="EN104" s="1053"/>
      <c r="EO104" s="1053"/>
      <c r="EP104" s="1053"/>
      <c r="EQ104" s="1053"/>
      <c r="ER104" s="1053"/>
      <c r="ES104" s="1053"/>
      <c r="ET104" s="1053"/>
      <c r="EU104" s="1053"/>
      <c r="EV104" s="1053"/>
      <c r="EW104" s="1053"/>
      <c r="EX104" s="1053"/>
      <c r="EY104" s="1053"/>
      <c r="EZ104" s="1053"/>
      <c r="FA104" s="1053"/>
      <c r="FB104" s="1053"/>
      <c r="FC104" s="1053"/>
      <c r="FD104" s="1054"/>
      <c r="FF104" s="1113"/>
      <c r="FG104" s="1114"/>
      <c r="FH104" s="1114"/>
      <c r="FI104" s="1114"/>
      <c r="FJ104" s="1114"/>
      <c r="FK104" s="1114"/>
      <c r="FL104" s="1114"/>
      <c r="FM104" s="1114"/>
      <c r="FN104" s="1114"/>
      <c r="FO104" s="1114"/>
      <c r="FP104" s="1114"/>
      <c r="FQ104" s="1114"/>
      <c r="FR104" s="1114"/>
      <c r="FS104" s="1118"/>
      <c r="FT104" s="1119"/>
    </row>
    <row r="105" spans="1:194" ht="6" customHeight="1">
      <c r="C105" s="1079"/>
      <c r="D105" s="1080"/>
      <c r="E105" s="1080"/>
      <c r="F105" s="1080"/>
      <c r="G105" s="1080"/>
      <c r="H105" s="1080"/>
      <c r="I105" s="1080"/>
      <c r="J105" s="1080"/>
      <c r="K105" s="1080"/>
      <c r="L105" s="1080"/>
      <c r="M105" s="1080"/>
      <c r="N105" s="1080"/>
      <c r="O105" s="1080"/>
      <c r="P105" s="1080"/>
      <c r="Q105" s="1080"/>
      <c r="R105" s="1080"/>
      <c r="S105" s="1080"/>
      <c r="T105" s="1080"/>
      <c r="U105" s="1080"/>
      <c r="V105" s="1080"/>
      <c r="W105" s="1080"/>
      <c r="X105" s="1080"/>
      <c r="Y105" s="1080"/>
      <c r="Z105" s="1080"/>
      <c r="AA105" s="1080"/>
      <c r="AB105" s="1080"/>
      <c r="AC105" s="1080"/>
      <c r="AD105" s="1080"/>
      <c r="AE105" s="1080"/>
      <c r="AF105" s="1080"/>
      <c r="AG105" s="1084"/>
      <c r="AH105" s="1085"/>
      <c r="AI105" s="1085"/>
      <c r="AJ105" s="1085"/>
      <c r="AK105" s="1085"/>
      <c r="AL105" s="1085"/>
      <c r="AM105" s="1085"/>
      <c r="AN105" s="1085"/>
      <c r="AO105" s="1085"/>
      <c r="AP105" s="1085"/>
      <c r="AQ105" s="1085"/>
      <c r="AR105" s="1085"/>
      <c r="AS105" s="1085"/>
      <c r="AT105" s="1085"/>
      <c r="AU105" s="1085"/>
      <c r="AV105" s="1085"/>
      <c r="AW105" s="1085"/>
      <c r="AX105" s="1085"/>
      <c r="AY105" s="1085"/>
      <c r="AZ105" s="1085"/>
      <c r="BA105" s="1085"/>
      <c r="BB105" s="1085"/>
      <c r="BC105" s="1085"/>
      <c r="BD105" s="1085"/>
      <c r="BE105" s="1085"/>
      <c r="BF105" s="1085"/>
      <c r="BG105" s="1085"/>
      <c r="BH105" s="1085"/>
      <c r="BI105" s="1085"/>
      <c r="BJ105" s="1085"/>
      <c r="BK105" s="1085"/>
      <c r="BL105" s="1085"/>
      <c r="BM105" s="1085"/>
      <c r="BN105" s="1085"/>
      <c r="BO105" s="1085"/>
      <c r="BP105" s="1086"/>
      <c r="BQ105" s="1051"/>
      <c r="BR105" s="1051"/>
      <c r="BS105" s="1051"/>
      <c r="BT105" s="1051"/>
      <c r="BU105" s="1051"/>
      <c r="BV105" s="1051"/>
      <c r="BW105" s="1051"/>
      <c r="BX105" s="1051"/>
      <c r="BY105" s="1089"/>
      <c r="BZ105" s="1085"/>
      <c r="CA105" s="1085"/>
      <c r="CB105" s="1085"/>
      <c r="CC105" s="1085"/>
      <c r="CD105" s="1085"/>
      <c r="CE105" s="1085"/>
      <c r="CF105" s="1085"/>
      <c r="CG105" s="1085"/>
      <c r="CH105" s="1085"/>
      <c r="CI105" s="1085"/>
      <c r="CJ105" s="1085"/>
      <c r="CK105" s="1085"/>
      <c r="CL105" s="1085"/>
      <c r="CM105" s="1085"/>
      <c r="CN105" s="1085"/>
      <c r="CO105" s="1085"/>
      <c r="CP105" s="1085"/>
      <c r="CQ105" s="1085"/>
      <c r="CR105" s="1085"/>
      <c r="CS105" s="1085"/>
      <c r="CT105" s="1085"/>
      <c r="CU105" s="1085"/>
      <c r="CV105" s="1085"/>
      <c r="CW105" s="1085"/>
      <c r="CX105" s="1085"/>
      <c r="CY105" s="1085"/>
      <c r="CZ105" s="1090"/>
      <c r="DA105" s="1092"/>
      <c r="DB105" s="1051"/>
      <c r="DC105" s="1051"/>
      <c r="DD105" s="1051"/>
      <c r="DE105" s="1051"/>
      <c r="DF105" s="1051"/>
      <c r="DG105" s="1051"/>
      <c r="DH105" s="1051"/>
      <c r="DI105" s="1051"/>
      <c r="DJ105" s="1051"/>
      <c r="DK105" s="1051"/>
      <c r="DL105" s="1051"/>
      <c r="DM105" s="1051"/>
      <c r="DN105" s="1051"/>
      <c r="DO105" s="1051"/>
      <c r="DP105" s="1051"/>
      <c r="DQ105" s="1051"/>
      <c r="DR105" s="1051"/>
      <c r="DS105" s="1051"/>
      <c r="DT105" s="1051"/>
      <c r="DU105" s="1055"/>
      <c r="DV105" s="1056"/>
      <c r="DW105" s="1056"/>
      <c r="DX105" s="1056"/>
      <c r="DY105" s="1056"/>
      <c r="DZ105" s="1056"/>
      <c r="EA105" s="1056"/>
      <c r="EB105" s="1056"/>
      <c r="EC105" s="1056"/>
      <c r="ED105" s="1056"/>
      <c r="EE105" s="1056"/>
      <c r="EF105" s="1056"/>
      <c r="EG105" s="1056"/>
      <c r="EH105" s="1056"/>
      <c r="EI105" s="1056"/>
      <c r="EJ105" s="1056"/>
      <c r="EK105" s="1056"/>
      <c r="EL105" s="1056"/>
      <c r="EM105" s="1056"/>
      <c r="EN105" s="1056"/>
      <c r="EO105" s="1056"/>
      <c r="EP105" s="1056"/>
      <c r="EQ105" s="1056"/>
      <c r="ER105" s="1056"/>
      <c r="ES105" s="1056"/>
      <c r="ET105" s="1056"/>
      <c r="EU105" s="1056"/>
      <c r="EV105" s="1056"/>
      <c r="EW105" s="1056"/>
      <c r="EX105" s="1056"/>
      <c r="EY105" s="1056"/>
      <c r="EZ105" s="1056"/>
      <c r="FA105" s="1056"/>
      <c r="FB105" s="1056"/>
      <c r="FC105" s="1056"/>
      <c r="FD105" s="1057"/>
    </row>
    <row r="106" spans="1:194" ht="6" customHeight="1">
      <c r="C106" s="1058" t="s">
        <v>257</v>
      </c>
      <c r="D106" s="1059"/>
      <c r="E106" s="1059"/>
      <c r="F106" s="1059"/>
      <c r="G106" s="1059"/>
      <c r="H106" s="1059"/>
      <c r="I106" s="1059"/>
      <c r="J106" s="1059"/>
      <c r="K106" s="1059"/>
      <c r="L106" s="1059"/>
      <c r="M106" s="1059"/>
      <c r="N106" s="1059"/>
      <c r="O106" s="1059"/>
      <c r="P106" s="1059"/>
      <c r="Q106" s="1059"/>
      <c r="R106" s="1059"/>
      <c r="S106" s="1059"/>
      <c r="T106" s="1059"/>
      <c r="U106" s="1059"/>
      <c r="V106" s="1059"/>
      <c r="W106" s="1059"/>
      <c r="X106" s="1059"/>
      <c r="Y106" s="1059"/>
      <c r="Z106" s="1059"/>
      <c r="AA106" s="1059"/>
      <c r="AB106" s="1059"/>
      <c r="AC106" s="1059"/>
      <c r="AD106" s="1059"/>
      <c r="AE106" s="1059"/>
      <c r="AF106" s="1060"/>
      <c r="AG106" s="1064"/>
      <c r="AH106" s="1065"/>
      <c r="AI106" s="1065"/>
      <c r="AJ106" s="1065"/>
      <c r="AK106" s="1065"/>
      <c r="AL106" s="1065"/>
      <c r="AM106" s="1065"/>
      <c r="AN106" s="1065"/>
      <c r="AO106" s="1065"/>
      <c r="AP106" s="1065"/>
      <c r="AQ106" s="1065"/>
      <c r="AR106" s="1065"/>
      <c r="AS106" s="1065"/>
      <c r="AT106" s="1065"/>
      <c r="AU106" s="1065"/>
      <c r="AV106" s="1065"/>
      <c r="AW106" s="1065"/>
      <c r="AX106" s="1065"/>
      <c r="AY106" s="1065"/>
      <c r="AZ106" s="1065"/>
      <c r="BA106" s="1065"/>
      <c r="BB106" s="1065"/>
      <c r="BC106" s="1065"/>
      <c r="BD106" s="1065"/>
      <c r="BE106" s="1065"/>
      <c r="BF106" s="1065"/>
      <c r="BG106" s="1065"/>
      <c r="BH106" s="1065"/>
      <c r="BI106" s="1065"/>
      <c r="BJ106" s="1065"/>
      <c r="BK106" s="1065"/>
      <c r="BL106" s="1065"/>
      <c r="BM106" s="1065"/>
      <c r="BN106" s="1065"/>
      <c r="BO106" s="1065"/>
      <c r="BP106" s="1066"/>
      <c r="BQ106" s="1050"/>
      <c r="BR106" s="1050"/>
      <c r="BS106" s="1050"/>
      <c r="BT106" s="1050"/>
      <c r="BU106" s="1050"/>
      <c r="BV106" s="1050"/>
      <c r="BW106" s="1050"/>
      <c r="BX106" s="1050"/>
      <c r="BY106" s="1071">
        <f>BY96</f>
        <v>0</v>
      </c>
      <c r="BZ106" s="1072"/>
      <c r="CA106" s="1072"/>
      <c r="CB106" s="1072"/>
      <c r="CC106" s="1072"/>
      <c r="CD106" s="1072"/>
      <c r="CE106" s="1072"/>
      <c r="CF106" s="1072"/>
      <c r="CG106" s="1072"/>
      <c r="CH106" s="1072"/>
      <c r="CI106" s="1072"/>
      <c r="CJ106" s="1072"/>
      <c r="CK106" s="1072"/>
      <c r="CL106" s="1072"/>
      <c r="CM106" s="1072"/>
      <c r="CN106" s="1072"/>
      <c r="CO106" s="1072"/>
      <c r="CP106" s="1072"/>
      <c r="CQ106" s="1072"/>
      <c r="CR106" s="1072"/>
      <c r="CS106" s="1072"/>
      <c r="CT106" s="1072"/>
      <c r="CU106" s="1072"/>
      <c r="CV106" s="1072"/>
      <c r="CW106" s="1072"/>
      <c r="CX106" s="1072"/>
      <c r="CY106" s="1072"/>
      <c r="CZ106" s="1073"/>
      <c r="DA106" s="1077">
        <v>1.9999999552965164E-2</v>
      </c>
      <c r="DB106" s="902"/>
      <c r="DC106" s="902"/>
      <c r="DD106" s="902"/>
      <c r="DE106" s="902"/>
      <c r="DF106" s="902"/>
      <c r="DG106" s="902"/>
      <c r="DH106" s="902"/>
      <c r="DI106" s="902"/>
      <c r="DJ106" s="902"/>
      <c r="DK106" s="1050"/>
      <c r="DL106" s="1050"/>
      <c r="DM106" s="1050"/>
      <c r="DN106" s="1050"/>
      <c r="DO106" s="1050"/>
      <c r="DP106" s="1050"/>
      <c r="DQ106" s="1050"/>
      <c r="DR106" s="1050"/>
      <c r="DS106" s="1050"/>
      <c r="DT106" s="1050"/>
      <c r="DU106" s="1052">
        <f>ROUNDDOWN(BY106*DA106,0)</f>
        <v>0</v>
      </c>
      <c r="DV106" s="1053"/>
      <c r="DW106" s="1053"/>
      <c r="DX106" s="1053"/>
      <c r="DY106" s="1053"/>
      <c r="DZ106" s="1053"/>
      <c r="EA106" s="1053"/>
      <c r="EB106" s="1053"/>
      <c r="EC106" s="1053"/>
      <c r="ED106" s="1053"/>
      <c r="EE106" s="1053"/>
      <c r="EF106" s="1053"/>
      <c r="EG106" s="1053"/>
      <c r="EH106" s="1053"/>
      <c r="EI106" s="1053"/>
      <c r="EJ106" s="1053"/>
      <c r="EK106" s="1053"/>
      <c r="EL106" s="1053"/>
      <c r="EM106" s="1053"/>
      <c r="EN106" s="1053"/>
      <c r="EO106" s="1053"/>
      <c r="EP106" s="1053"/>
      <c r="EQ106" s="1053"/>
      <c r="ER106" s="1053"/>
      <c r="ES106" s="1053"/>
      <c r="ET106" s="1053"/>
      <c r="EU106" s="1053"/>
      <c r="EV106" s="1053"/>
      <c r="EW106" s="1053"/>
      <c r="EX106" s="1053"/>
      <c r="EY106" s="1053"/>
      <c r="EZ106" s="1053"/>
      <c r="FA106" s="1053"/>
      <c r="FB106" s="1053"/>
      <c r="FC106" s="1053"/>
      <c r="FD106" s="1054"/>
    </row>
    <row r="107" spans="1:194" ht="6" customHeight="1" thickBot="1">
      <c r="A107" s="147"/>
      <c r="C107" s="1061"/>
      <c r="D107" s="1062"/>
      <c r="E107" s="1062"/>
      <c r="F107" s="1062"/>
      <c r="G107" s="1062"/>
      <c r="H107" s="1062"/>
      <c r="I107" s="1062"/>
      <c r="J107" s="1062"/>
      <c r="K107" s="1062"/>
      <c r="L107" s="1062"/>
      <c r="M107" s="1062"/>
      <c r="N107" s="1062"/>
      <c r="O107" s="1062"/>
      <c r="P107" s="1062"/>
      <c r="Q107" s="1062"/>
      <c r="R107" s="1062"/>
      <c r="S107" s="1062"/>
      <c r="T107" s="1062"/>
      <c r="U107" s="1062"/>
      <c r="V107" s="1062"/>
      <c r="W107" s="1062"/>
      <c r="X107" s="1062"/>
      <c r="Y107" s="1062"/>
      <c r="Z107" s="1062"/>
      <c r="AA107" s="1062"/>
      <c r="AB107" s="1062"/>
      <c r="AC107" s="1062"/>
      <c r="AD107" s="1062"/>
      <c r="AE107" s="1062"/>
      <c r="AF107" s="1063"/>
      <c r="AG107" s="1067"/>
      <c r="AH107" s="1068"/>
      <c r="AI107" s="1068"/>
      <c r="AJ107" s="1068"/>
      <c r="AK107" s="1068"/>
      <c r="AL107" s="1068"/>
      <c r="AM107" s="1068"/>
      <c r="AN107" s="1068"/>
      <c r="AO107" s="1068"/>
      <c r="AP107" s="1068"/>
      <c r="AQ107" s="1068"/>
      <c r="AR107" s="1068"/>
      <c r="AS107" s="1068"/>
      <c r="AT107" s="1068"/>
      <c r="AU107" s="1068"/>
      <c r="AV107" s="1068"/>
      <c r="AW107" s="1068"/>
      <c r="AX107" s="1068"/>
      <c r="AY107" s="1068"/>
      <c r="AZ107" s="1068"/>
      <c r="BA107" s="1068"/>
      <c r="BB107" s="1068"/>
      <c r="BC107" s="1068"/>
      <c r="BD107" s="1068"/>
      <c r="BE107" s="1068"/>
      <c r="BF107" s="1068"/>
      <c r="BG107" s="1068"/>
      <c r="BH107" s="1068"/>
      <c r="BI107" s="1068"/>
      <c r="BJ107" s="1068"/>
      <c r="BK107" s="1068"/>
      <c r="BL107" s="1068"/>
      <c r="BM107" s="1068"/>
      <c r="BN107" s="1068"/>
      <c r="BO107" s="1068"/>
      <c r="BP107" s="1069"/>
      <c r="BQ107" s="1070"/>
      <c r="BR107" s="1070"/>
      <c r="BS107" s="1070"/>
      <c r="BT107" s="1070"/>
      <c r="BU107" s="1070"/>
      <c r="BV107" s="1070"/>
      <c r="BW107" s="1070"/>
      <c r="BX107" s="1070"/>
      <c r="BY107" s="1074"/>
      <c r="BZ107" s="1075"/>
      <c r="CA107" s="1075"/>
      <c r="CB107" s="1075"/>
      <c r="CC107" s="1075"/>
      <c r="CD107" s="1075"/>
      <c r="CE107" s="1075"/>
      <c r="CF107" s="1075"/>
      <c r="CG107" s="1075"/>
      <c r="CH107" s="1075"/>
      <c r="CI107" s="1075"/>
      <c r="CJ107" s="1075"/>
      <c r="CK107" s="1075"/>
      <c r="CL107" s="1075"/>
      <c r="CM107" s="1075"/>
      <c r="CN107" s="1075"/>
      <c r="CO107" s="1075"/>
      <c r="CP107" s="1075"/>
      <c r="CQ107" s="1075"/>
      <c r="CR107" s="1075"/>
      <c r="CS107" s="1075"/>
      <c r="CT107" s="1075"/>
      <c r="CU107" s="1075"/>
      <c r="CV107" s="1075"/>
      <c r="CW107" s="1075"/>
      <c r="CX107" s="1075"/>
      <c r="CY107" s="1075"/>
      <c r="CZ107" s="1076"/>
      <c r="DA107" s="1077"/>
      <c r="DB107" s="902"/>
      <c r="DC107" s="902"/>
      <c r="DD107" s="902"/>
      <c r="DE107" s="902"/>
      <c r="DF107" s="902"/>
      <c r="DG107" s="902"/>
      <c r="DH107" s="902"/>
      <c r="DI107" s="902"/>
      <c r="DJ107" s="902"/>
      <c r="DK107" s="1050"/>
      <c r="DL107" s="1050"/>
      <c r="DM107" s="1050"/>
      <c r="DN107" s="1050"/>
      <c r="DO107" s="1050"/>
      <c r="DP107" s="1050"/>
      <c r="DQ107" s="1050"/>
      <c r="DR107" s="1050"/>
      <c r="DS107" s="1050"/>
      <c r="DT107" s="1050"/>
      <c r="DU107" s="1055"/>
      <c r="DV107" s="1056"/>
      <c r="DW107" s="1056"/>
      <c r="DX107" s="1056"/>
      <c r="DY107" s="1056"/>
      <c r="DZ107" s="1056"/>
      <c r="EA107" s="1056"/>
      <c r="EB107" s="1056"/>
      <c r="EC107" s="1056"/>
      <c r="ED107" s="1056"/>
      <c r="EE107" s="1056"/>
      <c r="EF107" s="1056"/>
      <c r="EG107" s="1056"/>
      <c r="EH107" s="1056"/>
      <c r="EI107" s="1056"/>
      <c r="EJ107" s="1056"/>
      <c r="EK107" s="1056"/>
      <c r="EL107" s="1056"/>
      <c r="EM107" s="1056"/>
      <c r="EN107" s="1056"/>
      <c r="EO107" s="1056"/>
      <c r="EP107" s="1056"/>
      <c r="EQ107" s="1056"/>
      <c r="ER107" s="1056"/>
      <c r="ES107" s="1056"/>
      <c r="ET107" s="1056"/>
      <c r="EU107" s="1056"/>
      <c r="EV107" s="1056"/>
      <c r="EW107" s="1056"/>
      <c r="EX107" s="1056"/>
      <c r="EY107" s="1056"/>
      <c r="EZ107" s="1056"/>
      <c r="FA107" s="1056"/>
      <c r="FB107" s="1056"/>
      <c r="FC107" s="1056"/>
      <c r="FD107" s="1057"/>
    </row>
    <row r="108" spans="1:194" ht="2.25" customHeight="1"/>
    <row r="109" spans="1:194" ht="6" customHeight="1">
      <c r="A109" s="1026" t="s">
        <v>258</v>
      </c>
      <c r="B109" s="1026"/>
      <c r="C109" s="1038" t="s">
        <v>259</v>
      </c>
      <c r="D109" s="1038"/>
      <c r="E109" s="1038"/>
      <c r="F109" s="1038"/>
      <c r="G109" s="1038"/>
      <c r="H109" s="1038"/>
      <c r="I109" s="1038"/>
      <c r="J109" s="1038"/>
      <c r="K109" s="1038"/>
      <c r="L109" s="1038"/>
      <c r="M109" s="1038"/>
      <c r="N109" s="1038"/>
      <c r="O109" s="1038"/>
      <c r="P109" s="1038"/>
      <c r="Q109" s="1038"/>
      <c r="R109" s="1038"/>
      <c r="S109" s="1038"/>
      <c r="T109" s="1038"/>
      <c r="U109" s="1038"/>
      <c r="V109" s="1027" t="s">
        <v>260</v>
      </c>
      <c r="W109" s="1028"/>
      <c r="X109" s="1028"/>
      <c r="Y109" s="1028"/>
      <c r="Z109" s="1028"/>
      <c r="AA109" s="1028"/>
      <c r="AB109" s="1028"/>
      <c r="AC109" s="1028"/>
      <c r="AD109" s="1029"/>
      <c r="AE109" s="1026" t="s">
        <v>261</v>
      </c>
      <c r="AF109" s="1026"/>
      <c r="AG109" s="1026"/>
      <c r="AH109" s="1026"/>
      <c r="AI109" s="1026"/>
      <c r="AJ109" s="1026"/>
      <c r="AK109" s="1026"/>
      <c r="AL109" s="1026"/>
      <c r="AM109" s="1026"/>
      <c r="AN109" s="1048" t="s">
        <v>262</v>
      </c>
      <c r="AO109" s="1048"/>
      <c r="AP109" s="1048"/>
      <c r="AQ109" s="1048"/>
      <c r="AR109" s="1048"/>
      <c r="AS109" s="1048"/>
      <c r="AT109" s="1048"/>
      <c r="AU109" s="1048"/>
      <c r="AV109" s="1048"/>
      <c r="AW109" s="1048"/>
      <c r="AX109" s="179"/>
      <c r="AY109" s="1026" t="s">
        <v>258</v>
      </c>
      <c r="AZ109" s="1026"/>
      <c r="BA109" s="1026"/>
      <c r="BB109" s="1026"/>
      <c r="BC109" s="1038" t="s">
        <v>259</v>
      </c>
      <c r="BD109" s="1038"/>
      <c r="BE109" s="1038"/>
      <c r="BF109" s="1038"/>
      <c r="BG109" s="1038"/>
      <c r="BH109" s="1038"/>
      <c r="BI109" s="1038"/>
      <c r="BJ109" s="1038"/>
      <c r="BK109" s="1038"/>
      <c r="BL109" s="1038"/>
      <c r="BM109" s="1038"/>
      <c r="BN109" s="1038"/>
      <c r="BO109" s="1038"/>
      <c r="BP109" s="1038"/>
      <c r="BQ109" s="1038"/>
      <c r="BR109" s="1038"/>
      <c r="BS109" s="1038"/>
      <c r="BT109" s="1038"/>
      <c r="BU109" s="1038"/>
      <c r="BV109" s="1038"/>
      <c r="BW109" s="1038"/>
      <c r="BX109" s="1038"/>
      <c r="BY109" s="1038"/>
      <c r="BZ109" s="1038"/>
      <c r="CA109" s="1038"/>
      <c r="CB109" s="1038"/>
      <c r="CC109" s="1038"/>
      <c r="CD109" s="1020" t="s">
        <v>260</v>
      </c>
      <c r="CE109" s="1039"/>
      <c r="CF109" s="1039"/>
      <c r="CG109" s="1039"/>
      <c r="CH109" s="1039"/>
      <c r="CI109" s="1039"/>
      <c r="CJ109" s="1039"/>
      <c r="CK109" s="1039"/>
      <c r="CL109" s="1039"/>
      <c r="CM109" s="1039"/>
      <c r="CN109" s="1039"/>
      <c r="CO109" s="1040"/>
      <c r="CP109" s="1026" t="s">
        <v>261</v>
      </c>
      <c r="CQ109" s="1026"/>
      <c r="CR109" s="1026"/>
      <c r="CS109" s="1026"/>
      <c r="CT109" s="1026"/>
      <c r="CU109" s="1026"/>
      <c r="CV109" s="1026"/>
      <c r="CW109" s="1026"/>
      <c r="CX109" s="1026"/>
      <c r="CY109" s="1026"/>
      <c r="CZ109" s="1027" t="s">
        <v>262</v>
      </c>
      <c r="DA109" s="1028"/>
      <c r="DB109" s="1028"/>
      <c r="DC109" s="1028"/>
      <c r="DD109" s="1028"/>
      <c r="DE109" s="1028"/>
      <c r="DF109" s="1028"/>
      <c r="DG109" s="1028"/>
      <c r="DH109" s="1028"/>
      <c r="DI109" s="1028"/>
      <c r="DJ109" s="1028"/>
      <c r="DK109" s="1028"/>
      <c r="DL109" s="1028"/>
      <c r="DM109" s="1029"/>
      <c r="DN109" s="179"/>
      <c r="DO109" s="1026" t="s">
        <v>258</v>
      </c>
      <c r="DP109" s="1026"/>
      <c r="DQ109" s="1026"/>
      <c r="DR109" s="1026"/>
      <c r="DS109" s="1026"/>
      <c r="DT109" s="1026"/>
      <c r="DU109" s="1038" t="s">
        <v>259</v>
      </c>
      <c r="DV109" s="1038"/>
      <c r="DW109" s="1038"/>
      <c r="DX109" s="1038"/>
      <c r="DY109" s="1038"/>
      <c r="DZ109" s="1038"/>
      <c r="EA109" s="1038"/>
      <c r="EB109" s="1038"/>
      <c r="EC109" s="1038"/>
      <c r="ED109" s="1038"/>
      <c r="EE109" s="1038"/>
      <c r="EF109" s="1038"/>
      <c r="EG109" s="1038"/>
      <c r="EH109" s="1038"/>
      <c r="EI109" s="1038"/>
      <c r="EJ109" s="1038"/>
      <c r="EK109" s="1038"/>
      <c r="EL109" s="1038"/>
      <c r="EM109" s="1038"/>
      <c r="EN109" s="1038"/>
      <c r="EO109" s="1038"/>
      <c r="EP109" s="1038"/>
      <c r="EQ109" s="1038"/>
      <c r="ER109" s="1038"/>
      <c r="ES109" s="1038"/>
      <c r="ET109" s="1038"/>
      <c r="EU109" s="1020" t="s">
        <v>260</v>
      </c>
      <c r="EV109" s="1021"/>
      <c r="EW109" s="1021"/>
      <c r="EX109" s="1021"/>
      <c r="EY109" s="1021"/>
      <c r="EZ109" s="1021"/>
      <c r="FA109" s="1021"/>
      <c r="FB109" s="1021"/>
      <c r="FC109" s="1021"/>
      <c r="FD109" s="1021"/>
      <c r="FE109" s="1022"/>
      <c r="FF109" s="1026" t="s">
        <v>261</v>
      </c>
      <c r="FG109" s="1026"/>
      <c r="FH109" s="1026"/>
      <c r="FI109" s="1026"/>
      <c r="FJ109" s="1026"/>
      <c r="FK109" s="1026"/>
      <c r="FL109" s="1027" t="s">
        <v>262</v>
      </c>
      <c r="FM109" s="1028"/>
      <c r="FN109" s="1028"/>
      <c r="FO109" s="1028"/>
      <c r="FP109" s="1028"/>
      <c r="FQ109" s="1029"/>
      <c r="FR109" s="179"/>
      <c r="FS109" s="180"/>
      <c r="FT109" s="180"/>
      <c r="FU109" s="180"/>
      <c r="FV109" s="180"/>
      <c r="FW109" s="179"/>
      <c r="FX109" s="179"/>
      <c r="FY109" s="179"/>
      <c r="FZ109" s="179"/>
      <c r="GA109" s="179"/>
      <c r="GB109" s="179"/>
      <c r="GC109" s="179"/>
      <c r="GD109" s="179"/>
      <c r="GE109" s="179"/>
      <c r="GF109" s="179"/>
      <c r="GG109" s="179"/>
      <c r="GH109" s="179"/>
      <c r="GI109" s="179"/>
      <c r="GJ109" s="179"/>
      <c r="GK109" s="179"/>
      <c r="GL109" s="179"/>
    </row>
    <row r="110" spans="1:194" ht="6" customHeight="1">
      <c r="A110" s="1026"/>
      <c r="B110" s="1026"/>
      <c r="C110" s="1038"/>
      <c r="D110" s="1038"/>
      <c r="E110" s="1038"/>
      <c r="F110" s="1038"/>
      <c r="G110" s="1038"/>
      <c r="H110" s="1038"/>
      <c r="I110" s="1038"/>
      <c r="J110" s="1038"/>
      <c r="K110" s="1038"/>
      <c r="L110" s="1038"/>
      <c r="M110" s="1038"/>
      <c r="N110" s="1038"/>
      <c r="O110" s="1038"/>
      <c r="P110" s="1038"/>
      <c r="Q110" s="1038"/>
      <c r="R110" s="1038"/>
      <c r="S110" s="1038"/>
      <c r="T110" s="1038"/>
      <c r="U110" s="1038"/>
      <c r="V110" s="1030"/>
      <c r="W110" s="1031"/>
      <c r="X110" s="1031"/>
      <c r="Y110" s="1031"/>
      <c r="Z110" s="1031"/>
      <c r="AA110" s="1031"/>
      <c r="AB110" s="1031"/>
      <c r="AC110" s="1031"/>
      <c r="AD110" s="1032"/>
      <c r="AE110" s="1026"/>
      <c r="AF110" s="1026"/>
      <c r="AG110" s="1026"/>
      <c r="AH110" s="1026"/>
      <c r="AI110" s="1026"/>
      <c r="AJ110" s="1026"/>
      <c r="AK110" s="1026"/>
      <c r="AL110" s="1026"/>
      <c r="AM110" s="1026"/>
      <c r="AN110" s="1048"/>
      <c r="AO110" s="1048"/>
      <c r="AP110" s="1048"/>
      <c r="AQ110" s="1048"/>
      <c r="AR110" s="1048"/>
      <c r="AS110" s="1048"/>
      <c r="AT110" s="1048"/>
      <c r="AU110" s="1048"/>
      <c r="AV110" s="1048"/>
      <c r="AW110" s="1048"/>
      <c r="AX110" s="179"/>
      <c r="AY110" s="1026"/>
      <c r="AZ110" s="1026"/>
      <c r="BA110" s="1026"/>
      <c r="BB110" s="1026"/>
      <c r="BC110" s="1038"/>
      <c r="BD110" s="1038"/>
      <c r="BE110" s="1038"/>
      <c r="BF110" s="1038"/>
      <c r="BG110" s="1038"/>
      <c r="BH110" s="1038"/>
      <c r="BI110" s="1038"/>
      <c r="BJ110" s="1038"/>
      <c r="BK110" s="1038"/>
      <c r="BL110" s="1038"/>
      <c r="BM110" s="1038"/>
      <c r="BN110" s="1038"/>
      <c r="BO110" s="1038"/>
      <c r="BP110" s="1038"/>
      <c r="BQ110" s="1038"/>
      <c r="BR110" s="1038"/>
      <c r="BS110" s="1038"/>
      <c r="BT110" s="1038"/>
      <c r="BU110" s="1038"/>
      <c r="BV110" s="1038"/>
      <c r="BW110" s="1038"/>
      <c r="BX110" s="1038"/>
      <c r="BY110" s="1038"/>
      <c r="BZ110" s="1038"/>
      <c r="CA110" s="1038"/>
      <c r="CB110" s="1038"/>
      <c r="CC110" s="1038"/>
      <c r="CD110" s="1041"/>
      <c r="CE110" s="1042"/>
      <c r="CF110" s="1042"/>
      <c r="CG110" s="1042"/>
      <c r="CH110" s="1042"/>
      <c r="CI110" s="1042"/>
      <c r="CJ110" s="1042"/>
      <c r="CK110" s="1042"/>
      <c r="CL110" s="1042"/>
      <c r="CM110" s="1042"/>
      <c r="CN110" s="1042"/>
      <c r="CO110" s="1043"/>
      <c r="CP110" s="1026"/>
      <c r="CQ110" s="1026"/>
      <c r="CR110" s="1026"/>
      <c r="CS110" s="1026"/>
      <c r="CT110" s="1026"/>
      <c r="CU110" s="1026"/>
      <c r="CV110" s="1026"/>
      <c r="CW110" s="1026"/>
      <c r="CX110" s="1026"/>
      <c r="CY110" s="1026"/>
      <c r="CZ110" s="1030"/>
      <c r="DA110" s="1031"/>
      <c r="DB110" s="1031"/>
      <c r="DC110" s="1031"/>
      <c r="DD110" s="1031"/>
      <c r="DE110" s="1031"/>
      <c r="DF110" s="1031"/>
      <c r="DG110" s="1031"/>
      <c r="DH110" s="1031"/>
      <c r="DI110" s="1031"/>
      <c r="DJ110" s="1031"/>
      <c r="DK110" s="1031"/>
      <c r="DL110" s="1031"/>
      <c r="DM110" s="1032"/>
      <c r="DN110" s="179"/>
      <c r="DO110" s="1026"/>
      <c r="DP110" s="1026"/>
      <c r="DQ110" s="1026"/>
      <c r="DR110" s="1026"/>
      <c r="DS110" s="1026"/>
      <c r="DT110" s="1026"/>
      <c r="DU110" s="1038"/>
      <c r="DV110" s="1038"/>
      <c r="DW110" s="1038"/>
      <c r="DX110" s="1038"/>
      <c r="DY110" s="1038"/>
      <c r="DZ110" s="1038"/>
      <c r="EA110" s="1038"/>
      <c r="EB110" s="1038"/>
      <c r="EC110" s="1038"/>
      <c r="ED110" s="1038"/>
      <c r="EE110" s="1038"/>
      <c r="EF110" s="1038"/>
      <c r="EG110" s="1038"/>
      <c r="EH110" s="1038"/>
      <c r="EI110" s="1038"/>
      <c r="EJ110" s="1038"/>
      <c r="EK110" s="1038"/>
      <c r="EL110" s="1038"/>
      <c r="EM110" s="1038"/>
      <c r="EN110" s="1038"/>
      <c r="EO110" s="1038"/>
      <c r="EP110" s="1038"/>
      <c r="EQ110" s="1038"/>
      <c r="ER110" s="1038"/>
      <c r="ES110" s="1038"/>
      <c r="ET110" s="1038"/>
      <c r="EU110" s="1023"/>
      <c r="EV110" s="1024"/>
      <c r="EW110" s="1024"/>
      <c r="EX110" s="1024"/>
      <c r="EY110" s="1024"/>
      <c r="EZ110" s="1024"/>
      <c r="FA110" s="1024"/>
      <c r="FB110" s="1024"/>
      <c r="FC110" s="1024"/>
      <c r="FD110" s="1024"/>
      <c r="FE110" s="1025"/>
      <c r="FF110" s="1026"/>
      <c r="FG110" s="1026"/>
      <c r="FH110" s="1026"/>
      <c r="FI110" s="1026"/>
      <c r="FJ110" s="1026"/>
      <c r="FK110" s="1026"/>
      <c r="FL110" s="1030"/>
      <c r="FM110" s="1031"/>
      <c r="FN110" s="1031"/>
      <c r="FO110" s="1031"/>
      <c r="FP110" s="1031"/>
      <c r="FQ110" s="1032"/>
      <c r="FR110" s="179"/>
      <c r="FS110" s="180"/>
      <c r="FT110" s="180"/>
      <c r="FU110" s="180"/>
      <c r="FV110" s="180"/>
      <c r="FW110" s="179"/>
      <c r="FX110" s="179"/>
      <c r="FY110" s="179"/>
      <c r="FZ110" s="179"/>
      <c r="GA110" s="179"/>
      <c r="GB110" s="179"/>
      <c r="GC110" s="179"/>
      <c r="GD110" s="179"/>
      <c r="GE110" s="179"/>
      <c r="GF110" s="179"/>
      <c r="GG110" s="179"/>
      <c r="GH110" s="179"/>
      <c r="GI110" s="179"/>
      <c r="GJ110" s="179"/>
      <c r="GK110" s="179"/>
      <c r="GL110" s="179"/>
    </row>
    <row r="111" spans="1:194" ht="6" customHeight="1">
      <c r="A111" s="1026"/>
      <c r="B111" s="1026"/>
      <c r="C111" s="1038"/>
      <c r="D111" s="1038"/>
      <c r="E111" s="1038"/>
      <c r="F111" s="1038"/>
      <c r="G111" s="1038"/>
      <c r="H111" s="1038"/>
      <c r="I111" s="1038"/>
      <c r="J111" s="1038"/>
      <c r="K111" s="1038"/>
      <c r="L111" s="1038"/>
      <c r="M111" s="1038"/>
      <c r="N111" s="1038"/>
      <c r="O111" s="1038"/>
      <c r="P111" s="1038"/>
      <c r="Q111" s="1038"/>
      <c r="R111" s="1038"/>
      <c r="S111" s="1038"/>
      <c r="T111" s="1038"/>
      <c r="U111" s="1038"/>
      <c r="V111" s="1030"/>
      <c r="W111" s="1031"/>
      <c r="X111" s="1031"/>
      <c r="Y111" s="1031"/>
      <c r="Z111" s="1031"/>
      <c r="AA111" s="1031"/>
      <c r="AB111" s="1031"/>
      <c r="AC111" s="1031"/>
      <c r="AD111" s="1032"/>
      <c r="AE111" s="1026" t="s">
        <v>263</v>
      </c>
      <c r="AF111" s="1026"/>
      <c r="AG111" s="1026"/>
      <c r="AH111" s="1026"/>
      <c r="AI111" s="1026" t="s">
        <v>264</v>
      </c>
      <c r="AJ111" s="1026"/>
      <c r="AK111" s="1026"/>
      <c r="AL111" s="1026"/>
      <c r="AM111" s="1026"/>
      <c r="AN111" s="1048"/>
      <c r="AO111" s="1048"/>
      <c r="AP111" s="1048"/>
      <c r="AQ111" s="1048"/>
      <c r="AR111" s="1048"/>
      <c r="AS111" s="1048"/>
      <c r="AT111" s="1048"/>
      <c r="AU111" s="1048"/>
      <c r="AV111" s="1048"/>
      <c r="AW111" s="1048"/>
      <c r="AX111" s="179"/>
      <c r="AY111" s="1026"/>
      <c r="AZ111" s="1026"/>
      <c r="BA111" s="1026"/>
      <c r="BB111" s="1026"/>
      <c r="BC111" s="1038"/>
      <c r="BD111" s="1038"/>
      <c r="BE111" s="1038"/>
      <c r="BF111" s="1038"/>
      <c r="BG111" s="1038"/>
      <c r="BH111" s="1038"/>
      <c r="BI111" s="1038"/>
      <c r="BJ111" s="1038"/>
      <c r="BK111" s="1038"/>
      <c r="BL111" s="1038"/>
      <c r="BM111" s="1038"/>
      <c r="BN111" s="1038"/>
      <c r="BO111" s="1038"/>
      <c r="BP111" s="1038"/>
      <c r="BQ111" s="1038"/>
      <c r="BR111" s="1038"/>
      <c r="BS111" s="1038"/>
      <c r="BT111" s="1038"/>
      <c r="BU111" s="1038"/>
      <c r="BV111" s="1038"/>
      <c r="BW111" s="1038"/>
      <c r="BX111" s="1038"/>
      <c r="BY111" s="1038"/>
      <c r="BZ111" s="1038"/>
      <c r="CA111" s="1038"/>
      <c r="CB111" s="1038"/>
      <c r="CC111" s="1038"/>
      <c r="CD111" s="1041"/>
      <c r="CE111" s="1042"/>
      <c r="CF111" s="1042"/>
      <c r="CG111" s="1042"/>
      <c r="CH111" s="1042"/>
      <c r="CI111" s="1042"/>
      <c r="CJ111" s="1042"/>
      <c r="CK111" s="1042"/>
      <c r="CL111" s="1042"/>
      <c r="CM111" s="1042"/>
      <c r="CN111" s="1042"/>
      <c r="CO111" s="1043"/>
      <c r="CP111" s="1026" t="s">
        <v>263</v>
      </c>
      <c r="CQ111" s="1026"/>
      <c r="CR111" s="1026"/>
      <c r="CS111" s="1026"/>
      <c r="CT111" s="1026"/>
      <c r="CU111" s="1026" t="s">
        <v>264</v>
      </c>
      <c r="CV111" s="1026"/>
      <c r="CW111" s="1026"/>
      <c r="CX111" s="1026"/>
      <c r="CY111" s="1026"/>
      <c r="CZ111" s="1030"/>
      <c r="DA111" s="1031"/>
      <c r="DB111" s="1031"/>
      <c r="DC111" s="1031"/>
      <c r="DD111" s="1031"/>
      <c r="DE111" s="1031"/>
      <c r="DF111" s="1031"/>
      <c r="DG111" s="1031"/>
      <c r="DH111" s="1031"/>
      <c r="DI111" s="1031"/>
      <c r="DJ111" s="1031"/>
      <c r="DK111" s="1031"/>
      <c r="DL111" s="1031"/>
      <c r="DM111" s="1032"/>
      <c r="DN111" s="179"/>
      <c r="DO111" s="1026"/>
      <c r="DP111" s="1026"/>
      <c r="DQ111" s="1026"/>
      <c r="DR111" s="1026"/>
      <c r="DS111" s="1026"/>
      <c r="DT111" s="1026"/>
      <c r="DU111" s="1038"/>
      <c r="DV111" s="1038"/>
      <c r="DW111" s="1038"/>
      <c r="DX111" s="1038"/>
      <c r="DY111" s="1038"/>
      <c r="DZ111" s="1038"/>
      <c r="EA111" s="1038"/>
      <c r="EB111" s="1038"/>
      <c r="EC111" s="1038"/>
      <c r="ED111" s="1038"/>
      <c r="EE111" s="1038"/>
      <c r="EF111" s="1038"/>
      <c r="EG111" s="1038"/>
      <c r="EH111" s="1038"/>
      <c r="EI111" s="1038"/>
      <c r="EJ111" s="1038"/>
      <c r="EK111" s="1038"/>
      <c r="EL111" s="1038"/>
      <c r="EM111" s="1038"/>
      <c r="EN111" s="1038"/>
      <c r="EO111" s="1038"/>
      <c r="EP111" s="1038"/>
      <c r="EQ111" s="1038"/>
      <c r="ER111" s="1038"/>
      <c r="ES111" s="1038"/>
      <c r="ET111" s="1038"/>
      <c r="EU111" s="1023"/>
      <c r="EV111" s="1024"/>
      <c r="EW111" s="1024"/>
      <c r="EX111" s="1024"/>
      <c r="EY111" s="1024"/>
      <c r="EZ111" s="1024"/>
      <c r="FA111" s="1024"/>
      <c r="FB111" s="1024"/>
      <c r="FC111" s="1024"/>
      <c r="FD111" s="1024"/>
      <c r="FE111" s="1025"/>
      <c r="FF111" s="1026" t="s">
        <v>263</v>
      </c>
      <c r="FG111" s="1026"/>
      <c r="FH111" s="1026"/>
      <c r="FI111" s="1026" t="s">
        <v>264</v>
      </c>
      <c r="FJ111" s="1026"/>
      <c r="FK111" s="1026"/>
      <c r="FL111" s="1030"/>
      <c r="FM111" s="1031"/>
      <c r="FN111" s="1031"/>
      <c r="FO111" s="1031"/>
      <c r="FP111" s="1031"/>
      <c r="FQ111" s="1032"/>
      <c r="FR111" s="179"/>
      <c r="FS111" s="180"/>
      <c r="FT111" s="180"/>
      <c r="FU111" s="180"/>
      <c r="FV111" s="180"/>
      <c r="FW111" s="179"/>
      <c r="FX111" s="179"/>
      <c r="FY111" s="179"/>
      <c r="FZ111" s="179"/>
      <c r="GA111" s="179"/>
      <c r="GB111" s="179"/>
      <c r="GC111" s="179"/>
      <c r="GD111" s="179"/>
      <c r="GE111" s="179"/>
      <c r="GF111" s="179"/>
      <c r="GG111" s="179"/>
      <c r="GH111" s="179"/>
      <c r="GI111" s="179"/>
      <c r="GJ111" s="179"/>
      <c r="GK111" s="179"/>
      <c r="GL111" s="179"/>
    </row>
    <row r="112" spans="1:194" ht="6" customHeight="1" thickBot="1">
      <c r="A112" s="1026"/>
      <c r="B112" s="1026"/>
      <c r="C112" s="1038"/>
      <c r="D112" s="1038"/>
      <c r="E112" s="1038"/>
      <c r="F112" s="1038"/>
      <c r="G112" s="1038"/>
      <c r="H112" s="1038"/>
      <c r="I112" s="1038"/>
      <c r="J112" s="1038"/>
      <c r="K112" s="1038"/>
      <c r="L112" s="1038"/>
      <c r="M112" s="1038"/>
      <c r="N112" s="1038"/>
      <c r="O112" s="1038"/>
      <c r="P112" s="1038"/>
      <c r="Q112" s="1038"/>
      <c r="R112" s="1038"/>
      <c r="S112" s="1038"/>
      <c r="T112" s="1038"/>
      <c r="U112" s="1038"/>
      <c r="V112" s="1047"/>
      <c r="W112" s="1035"/>
      <c r="X112" s="1035"/>
      <c r="Y112" s="1035"/>
      <c r="Z112" s="1035"/>
      <c r="AA112" s="1035"/>
      <c r="AB112" s="1035"/>
      <c r="AC112" s="1035"/>
      <c r="AD112" s="1036"/>
      <c r="AE112" s="1037"/>
      <c r="AF112" s="1037"/>
      <c r="AG112" s="1037"/>
      <c r="AH112" s="1037"/>
      <c r="AI112" s="1037"/>
      <c r="AJ112" s="1037"/>
      <c r="AK112" s="1037"/>
      <c r="AL112" s="1037"/>
      <c r="AM112" s="1037"/>
      <c r="AN112" s="1049"/>
      <c r="AO112" s="1049"/>
      <c r="AP112" s="1049"/>
      <c r="AQ112" s="1049"/>
      <c r="AR112" s="1049"/>
      <c r="AS112" s="1049"/>
      <c r="AT112" s="1048"/>
      <c r="AU112" s="1048"/>
      <c r="AV112" s="1048"/>
      <c r="AW112" s="1048"/>
      <c r="AX112" s="179"/>
      <c r="AY112" s="1026"/>
      <c r="AZ112" s="1026"/>
      <c r="BA112" s="1026"/>
      <c r="BB112" s="1026"/>
      <c r="BC112" s="1038"/>
      <c r="BD112" s="1038"/>
      <c r="BE112" s="1038"/>
      <c r="BF112" s="1038"/>
      <c r="BG112" s="1038"/>
      <c r="BH112" s="1038"/>
      <c r="BI112" s="1038"/>
      <c r="BJ112" s="1038"/>
      <c r="BK112" s="1038"/>
      <c r="BL112" s="1038"/>
      <c r="BM112" s="1038"/>
      <c r="BN112" s="1038"/>
      <c r="BO112" s="1038"/>
      <c r="BP112" s="1038"/>
      <c r="BQ112" s="1038"/>
      <c r="BR112" s="1038"/>
      <c r="BS112" s="1038"/>
      <c r="BT112" s="1038"/>
      <c r="BU112" s="1038"/>
      <c r="BV112" s="1038"/>
      <c r="BW112" s="1038"/>
      <c r="BX112" s="1038"/>
      <c r="BY112" s="1038"/>
      <c r="BZ112" s="1038"/>
      <c r="CA112" s="1038"/>
      <c r="CB112" s="1038"/>
      <c r="CC112" s="1038"/>
      <c r="CD112" s="1044"/>
      <c r="CE112" s="1045"/>
      <c r="CF112" s="1045"/>
      <c r="CG112" s="1045"/>
      <c r="CH112" s="1045"/>
      <c r="CI112" s="1045"/>
      <c r="CJ112" s="1045"/>
      <c r="CK112" s="1045"/>
      <c r="CL112" s="1045"/>
      <c r="CM112" s="1045"/>
      <c r="CN112" s="1045"/>
      <c r="CO112" s="1046"/>
      <c r="CP112" s="1037"/>
      <c r="CQ112" s="1037"/>
      <c r="CR112" s="1037"/>
      <c r="CS112" s="1037"/>
      <c r="CT112" s="1037"/>
      <c r="CU112" s="1037"/>
      <c r="CV112" s="1037"/>
      <c r="CW112" s="1037"/>
      <c r="CX112" s="1037"/>
      <c r="CY112" s="1037"/>
      <c r="CZ112" s="1033"/>
      <c r="DA112" s="1034"/>
      <c r="DB112" s="1034"/>
      <c r="DC112" s="1034"/>
      <c r="DD112" s="1034"/>
      <c r="DE112" s="1034"/>
      <c r="DF112" s="1034"/>
      <c r="DG112" s="1034"/>
      <c r="DH112" s="1034"/>
      <c r="DI112" s="1035"/>
      <c r="DJ112" s="1035"/>
      <c r="DK112" s="1035"/>
      <c r="DL112" s="1035"/>
      <c r="DM112" s="1036"/>
      <c r="DN112" s="179"/>
      <c r="DO112" s="1026"/>
      <c r="DP112" s="1026"/>
      <c r="DQ112" s="1026"/>
      <c r="DR112" s="1026"/>
      <c r="DS112" s="1026"/>
      <c r="DT112" s="1026"/>
      <c r="DU112" s="1038"/>
      <c r="DV112" s="1038"/>
      <c r="DW112" s="1038"/>
      <c r="DX112" s="1038"/>
      <c r="DY112" s="1038"/>
      <c r="DZ112" s="1038"/>
      <c r="EA112" s="1038"/>
      <c r="EB112" s="1038"/>
      <c r="EC112" s="1038"/>
      <c r="ED112" s="1038"/>
      <c r="EE112" s="1038"/>
      <c r="EF112" s="1038"/>
      <c r="EG112" s="1038"/>
      <c r="EH112" s="1038"/>
      <c r="EI112" s="1038"/>
      <c r="EJ112" s="1038"/>
      <c r="EK112" s="1038"/>
      <c r="EL112" s="1038"/>
      <c r="EM112" s="1038"/>
      <c r="EN112" s="1038"/>
      <c r="EO112" s="1038"/>
      <c r="EP112" s="1038"/>
      <c r="EQ112" s="1038"/>
      <c r="ER112" s="1038"/>
      <c r="ES112" s="1038"/>
      <c r="ET112" s="1038"/>
      <c r="EU112" s="1023"/>
      <c r="EV112" s="1024"/>
      <c r="EW112" s="1024"/>
      <c r="EX112" s="1024"/>
      <c r="EY112" s="1024"/>
      <c r="EZ112" s="1024"/>
      <c r="FA112" s="1024"/>
      <c r="FB112" s="1024"/>
      <c r="FC112" s="1024"/>
      <c r="FD112" s="1024"/>
      <c r="FE112" s="1025"/>
      <c r="FF112" s="1037"/>
      <c r="FG112" s="1037"/>
      <c r="FH112" s="1037"/>
      <c r="FI112" s="1037"/>
      <c r="FJ112" s="1037"/>
      <c r="FK112" s="1037"/>
      <c r="FL112" s="1033"/>
      <c r="FM112" s="1034"/>
      <c r="FN112" s="1034"/>
      <c r="FO112" s="1034"/>
      <c r="FP112" s="1035"/>
      <c r="FQ112" s="1036"/>
      <c r="FR112" s="179"/>
      <c r="FS112" s="180"/>
      <c r="FT112" s="180"/>
      <c r="FU112" s="180"/>
      <c r="FV112" s="180"/>
      <c r="FW112" s="179"/>
      <c r="FX112" s="179"/>
      <c r="FY112" s="179"/>
      <c r="FZ112" s="179"/>
      <c r="GA112" s="179"/>
      <c r="GB112" s="179"/>
      <c r="GC112" s="179"/>
      <c r="GD112" s="179"/>
      <c r="GE112" s="179"/>
      <c r="GF112" s="179"/>
      <c r="GG112" s="179"/>
      <c r="GH112" s="179"/>
      <c r="GI112" s="179"/>
      <c r="GJ112" s="179"/>
      <c r="GK112" s="179"/>
      <c r="GL112" s="179"/>
    </row>
    <row r="113" spans="1:183" ht="7.5" customHeight="1">
      <c r="A113" s="975"/>
      <c r="B113" s="975"/>
      <c r="C113" s="976"/>
      <c r="D113" s="976"/>
      <c r="E113" s="976"/>
      <c r="F113" s="976"/>
      <c r="G113" s="976"/>
      <c r="H113" s="976"/>
      <c r="I113" s="976"/>
      <c r="J113" s="976"/>
      <c r="K113" s="976"/>
      <c r="L113" s="976"/>
      <c r="M113" s="976"/>
      <c r="N113" s="976"/>
      <c r="O113" s="976"/>
      <c r="P113" s="976"/>
      <c r="Q113" s="976"/>
      <c r="R113" s="976"/>
      <c r="S113" s="976"/>
      <c r="T113" s="976"/>
      <c r="U113" s="976"/>
      <c r="V113" s="988" t="s">
        <v>210</v>
      </c>
      <c r="W113" s="989"/>
      <c r="X113" s="989"/>
      <c r="Y113" s="989"/>
      <c r="Z113" s="989"/>
      <c r="AA113" s="989"/>
      <c r="AB113" s="989"/>
      <c r="AC113" s="989"/>
      <c r="AD113" s="989"/>
      <c r="AE113" s="1014"/>
      <c r="AF113" s="1010"/>
      <c r="AG113" s="1010"/>
      <c r="AH113" s="1010"/>
      <c r="AI113" s="1010"/>
      <c r="AJ113" s="1010"/>
      <c r="AK113" s="1010"/>
      <c r="AL113" s="1010"/>
      <c r="AM113" s="1010"/>
      <c r="AN113" s="1018"/>
      <c r="AO113" s="1018"/>
      <c r="AP113" s="1018"/>
      <c r="AQ113" s="1018"/>
      <c r="AR113" s="1018"/>
      <c r="AS113" s="1019"/>
      <c r="AT113" s="1015" t="s">
        <v>210</v>
      </c>
      <c r="AU113" s="1016"/>
      <c r="AV113" s="1016"/>
      <c r="AW113" s="1017"/>
      <c r="AX113" s="165"/>
      <c r="AY113" s="975"/>
      <c r="AZ113" s="975"/>
      <c r="BA113" s="975"/>
      <c r="BB113" s="975"/>
      <c r="BC113" s="976"/>
      <c r="BD113" s="976"/>
      <c r="BE113" s="976"/>
      <c r="BF113" s="976"/>
      <c r="BG113" s="976"/>
      <c r="BH113" s="976"/>
      <c r="BI113" s="976"/>
      <c r="BJ113" s="976"/>
      <c r="BK113" s="976"/>
      <c r="BL113" s="976"/>
      <c r="BM113" s="976"/>
      <c r="BN113" s="976"/>
      <c r="BO113" s="976"/>
      <c r="BP113" s="976"/>
      <c r="BQ113" s="976"/>
      <c r="BR113" s="976"/>
      <c r="BS113" s="976"/>
      <c r="BT113" s="976"/>
      <c r="BU113" s="976"/>
      <c r="BV113" s="976"/>
      <c r="BW113" s="976"/>
      <c r="BX113" s="976"/>
      <c r="BY113" s="976"/>
      <c r="BZ113" s="976"/>
      <c r="CA113" s="976"/>
      <c r="CB113" s="976"/>
      <c r="CC113" s="976"/>
      <c r="CD113" s="983" t="s">
        <v>210</v>
      </c>
      <c r="CE113" s="984"/>
      <c r="CF113" s="984"/>
      <c r="CG113" s="984"/>
      <c r="CH113" s="984"/>
      <c r="CI113" s="984"/>
      <c r="CJ113" s="984"/>
      <c r="CK113" s="984"/>
      <c r="CL113" s="984"/>
      <c r="CM113" s="984"/>
      <c r="CN113" s="984"/>
      <c r="CO113" s="984"/>
      <c r="CP113" s="1014"/>
      <c r="CQ113" s="1010"/>
      <c r="CR113" s="1010"/>
      <c r="CS113" s="1010"/>
      <c r="CT113" s="1010"/>
      <c r="CU113" s="1010"/>
      <c r="CV113" s="1010"/>
      <c r="CW113" s="1010"/>
      <c r="CX113" s="1010"/>
      <c r="CY113" s="1010"/>
      <c r="CZ113" s="1011"/>
      <c r="DA113" s="1012"/>
      <c r="DB113" s="1012"/>
      <c r="DC113" s="1012"/>
      <c r="DD113" s="1012"/>
      <c r="DE113" s="1012"/>
      <c r="DF113" s="1012"/>
      <c r="DG113" s="1012"/>
      <c r="DH113" s="1013"/>
      <c r="DI113" s="972" t="s">
        <v>210</v>
      </c>
      <c r="DJ113" s="973"/>
      <c r="DK113" s="973"/>
      <c r="DL113" s="973"/>
      <c r="DM113" s="974"/>
      <c r="DO113" s="975"/>
      <c r="DP113" s="975"/>
      <c r="DQ113" s="975"/>
      <c r="DR113" s="975"/>
      <c r="DS113" s="975"/>
      <c r="DT113" s="975"/>
      <c r="DU113" s="976"/>
      <c r="DV113" s="976"/>
      <c r="DW113" s="976"/>
      <c r="DX113" s="976"/>
      <c r="DY113" s="976"/>
      <c r="DZ113" s="976"/>
      <c r="EA113" s="976"/>
      <c r="EB113" s="976"/>
      <c r="EC113" s="976"/>
      <c r="ED113" s="976"/>
      <c r="EE113" s="976"/>
      <c r="EF113" s="976"/>
      <c r="EG113" s="976"/>
      <c r="EH113" s="976"/>
      <c r="EI113" s="976"/>
      <c r="EJ113" s="976"/>
      <c r="EK113" s="976"/>
      <c r="EL113" s="976"/>
      <c r="EM113" s="976"/>
      <c r="EN113" s="976"/>
      <c r="EO113" s="976"/>
      <c r="EP113" s="976"/>
      <c r="EQ113" s="976"/>
      <c r="ER113" s="976"/>
      <c r="ES113" s="976"/>
      <c r="ET113" s="976"/>
      <c r="EU113" s="983" t="s">
        <v>210</v>
      </c>
      <c r="EV113" s="984"/>
      <c r="EW113" s="984"/>
      <c r="EX113" s="984"/>
      <c r="EY113" s="984"/>
      <c r="EZ113" s="984"/>
      <c r="FA113" s="984"/>
      <c r="FB113" s="984"/>
      <c r="FC113" s="984"/>
      <c r="FD113" s="984"/>
      <c r="FE113" s="984"/>
      <c r="FF113" s="1014"/>
      <c r="FG113" s="1010"/>
      <c r="FH113" s="1010"/>
      <c r="FI113" s="1010"/>
      <c r="FJ113" s="1010"/>
      <c r="FK113" s="1010"/>
      <c r="FL113" s="1011"/>
      <c r="FM113" s="1012"/>
      <c r="FN113" s="1012"/>
      <c r="FO113" s="1013"/>
      <c r="FP113" s="952" t="s">
        <v>210</v>
      </c>
      <c r="FQ113" s="953"/>
    </row>
    <row r="114" spans="1:183" ht="4.5" customHeight="1">
      <c r="A114" s="975"/>
      <c r="B114" s="975"/>
      <c r="C114" s="976"/>
      <c r="D114" s="976"/>
      <c r="E114" s="976"/>
      <c r="F114" s="976"/>
      <c r="G114" s="976"/>
      <c r="H114" s="976"/>
      <c r="I114" s="976"/>
      <c r="J114" s="976"/>
      <c r="K114" s="976"/>
      <c r="L114" s="976"/>
      <c r="M114" s="976"/>
      <c r="N114" s="976"/>
      <c r="O114" s="976"/>
      <c r="P114" s="976"/>
      <c r="Q114" s="976"/>
      <c r="R114" s="976"/>
      <c r="S114" s="976"/>
      <c r="T114" s="976"/>
      <c r="U114" s="976"/>
      <c r="V114" s="954"/>
      <c r="W114" s="955"/>
      <c r="X114" s="955"/>
      <c r="Y114" s="955"/>
      <c r="Z114" s="955"/>
      <c r="AA114" s="955"/>
      <c r="AB114" s="955"/>
      <c r="AC114" s="955"/>
      <c r="AD114" s="955"/>
      <c r="AE114" s="979"/>
      <c r="AF114" s="980"/>
      <c r="AG114" s="980"/>
      <c r="AH114" s="980"/>
      <c r="AI114" s="980"/>
      <c r="AJ114" s="980"/>
      <c r="AK114" s="980"/>
      <c r="AL114" s="980"/>
      <c r="AM114" s="980"/>
      <c r="AN114" s="990"/>
      <c r="AO114" s="990"/>
      <c r="AP114" s="990"/>
      <c r="AQ114" s="990"/>
      <c r="AR114" s="990"/>
      <c r="AS114" s="991"/>
      <c r="AT114" s="958" t="s">
        <v>265</v>
      </c>
      <c r="AU114" s="959"/>
      <c r="AV114" s="959"/>
      <c r="AW114" s="960"/>
      <c r="AX114" s="165"/>
      <c r="AY114" s="975"/>
      <c r="AZ114" s="975"/>
      <c r="BA114" s="975"/>
      <c r="BB114" s="975"/>
      <c r="BC114" s="976"/>
      <c r="BD114" s="976"/>
      <c r="BE114" s="976"/>
      <c r="BF114" s="976"/>
      <c r="BG114" s="976"/>
      <c r="BH114" s="976"/>
      <c r="BI114" s="976"/>
      <c r="BJ114" s="976"/>
      <c r="BK114" s="976"/>
      <c r="BL114" s="976"/>
      <c r="BM114" s="976"/>
      <c r="BN114" s="976"/>
      <c r="BO114" s="976"/>
      <c r="BP114" s="976"/>
      <c r="BQ114" s="976"/>
      <c r="BR114" s="976"/>
      <c r="BS114" s="976"/>
      <c r="BT114" s="976"/>
      <c r="BU114" s="976"/>
      <c r="BV114" s="976"/>
      <c r="BW114" s="976"/>
      <c r="BX114" s="976"/>
      <c r="BY114" s="976"/>
      <c r="BZ114" s="976"/>
      <c r="CA114" s="976"/>
      <c r="CB114" s="976"/>
      <c r="CC114" s="976"/>
      <c r="CD114" s="954"/>
      <c r="CE114" s="955"/>
      <c r="CF114" s="955"/>
      <c r="CG114" s="955"/>
      <c r="CH114" s="955"/>
      <c r="CI114" s="955"/>
      <c r="CJ114" s="955"/>
      <c r="CK114" s="955"/>
      <c r="CL114" s="955"/>
      <c r="CM114" s="955"/>
      <c r="CN114" s="955"/>
      <c r="CO114" s="955"/>
      <c r="CP114" s="979"/>
      <c r="CQ114" s="980"/>
      <c r="CR114" s="980"/>
      <c r="CS114" s="980"/>
      <c r="CT114" s="980"/>
      <c r="CU114" s="980"/>
      <c r="CV114" s="980"/>
      <c r="CW114" s="980"/>
      <c r="CX114" s="980"/>
      <c r="CY114" s="980"/>
      <c r="CZ114" s="943"/>
      <c r="DA114" s="944"/>
      <c r="DB114" s="944"/>
      <c r="DC114" s="944"/>
      <c r="DD114" s="944"/>
      <c r="DE114" s="944"/>
      <c r="DF114" s="944"/>
      <c r="DG114" s="944"/>
      <c r="DH114" s="945"/>
      <c r="DI114" s="959" t="s">
        <v>265</v>
      </c>
      <c r="DJ114" s="959"/>
      <c r="DK114" s="959"/>
      <c r="DL114" s="959"/>
      <c r="DM114" s="960"/>
      <c r="DO114" s="975"/>
      <c r="DP114" s="975"/>
      <c r="DQ114" s="975"/>
      <c r="DR114" s="975"/>
      <c r="DS114" s="975"/>
      <c r="DT114" s="975"/>
      <c r="DU114" s="976"/>
      <c r="DV114" s="976"/>
      <c r="DW114" s="976"/>
      <c r="DX114" s="976"/>
      <c r="DY114" s="976"/>
      <c r="DZ114" s="976"/>
      <c r="EA114" s="976"/>
      <c r="EB114" s="976"/>
      <c r="EC114" s="976"/>
      <c r="ED114" s="976"/>
      <c r="EE114" s="976"/>
      <c r="EF114" s="976"/>
      <c r="EG114" s="976"/>
      <c r="EH114" s="976"/>
      <c r="EI114" s="976"/>
      <c r="EJ114" s="976"/>
      <c r="EK114" s="976"/>
      <c r="EL114" s="976"/>
      <c r="EM114" s="976"/>
      <c r="EN114" s="976"/>
      <c r="EO114" s="976"/>
      <c r="EP114" s="976"/>
      <c r="EQ114" s="976"/>
      <c r="ER114" s="976"/>
      <c r="ES114" s="976"/>
      <c r="ET114" s="976"/>
      <c r="EU114" s="964"/>
      <c r="EV114" s="965"/>
      <c r="EW114" s="965"/>
      <c r="EX114" s="965"/>
      <c r="EY114" s="965"/>
      <c r="EZ114" s="965"/>
      <c r="FA114" s="965"/>
      <c r="FB114" s="965"/>
      <c r="FC114" s="965"/>
      <c r="FD114" s="965"/>
      <c r="FE114" s="965"/>
      <c r="FF114" s="979"/>
      <c r="FG114" s="980"/>
      <c r="FH114" s="980"/>
      <c r="FI114" s="980"/>
      <c r="FJ114" s="980"/>
      <c r="FK114" s="980"/>
      <c r="FL114" s="943"/>
      <c r="FM114" s="944"/>
      <c r="FN114" s="944"/>
      <c r="FO114" s="945"/>
      <c r="FP114" s="968" t="s">
        <v>265</v>
      </c>
      <c r="FQ114" s="969"/>
    </row>
    <row r="115" spans="1:183" ht="9" customHeight="1">
      <c r="A115" s="975"/>
      <c r="B115" s="975"/>
      <c r="C115" s="976"/>
      <c r="D115" s="976"/>
      <c r="E115" s="976"/>
      <c r="F115" s="976"/>
      <c r="G115" s="976"/>
      <c r="H115" s="976"/>
      <c r="I115" s="976"/>
      <c r="J115" s="976"/>
      <c r="K115" s="976"/>
      <c r="L115" s="976"/>
      <c r="M115" s="976"/>
      <c r="N115" s="976"/>
      <c r="O115" s="976"/>
      <c r="P115" s="976"/>
      <c r="Q115" s="976"/>
      <c r="R115" s="976"/>
      <c r="S115" s="976"/>
      <c r="T115" s="976"/>
      <c r="U115" s="976"/>
      <c r="V115" s="956"/>
      <c r="W115" s="957"/>
      <c r="X115" s="957"/>
      <c r="Y115" s="957"/>
      <c r="Z115" s="957"/>
      <c r="AA115" s="957"/>
      <c r="AB115" s="957"/>
      <c r="AC115" s="957"/>
      <c r="AD115" s="957"/>
      <c r="AE115" s="979"/>
      <c r="AF115" s="980"/>
      <c r="AG115" s="980"/>
      <c r="AH115" s="980"/>
      <c r="AI115" s="980"/>
      <c r="AJ115" s="980"/>
      <c r="AK115" s="980"/>
      <c r="AL115" s="980"/>
      <c r="AM115" s="980"/>
      <c r="AN115" s="990"/>
      <c r="AO115" s="990"/>
      <c r="AP115" s="990"/>
      <c r="AQ115" s="990"/>
      <c r="AR115" s="990"/>
      <c r="AS115" s="991"/>
      <c r="AT115" s="961"/>
      <c r="AU115" s="962"/>
      <c r="AV115" s="962"/>
      <c r="AW115" s="963"/>
      <c r="AX115" s="181"/>
      <c r="AY115" s="975"/>
      <c r="AZ115" s="975"/>
      <c r="BA115" s="975"/>
      <c r="BB115" s="975"/>
      <c r="BC115" s="976"/>
      <c r="BD115" s="976"/>
      <c r="BE115" s="976"/>
      <c r="BF115" s="976"/>
      <c r="BG115" s="976"/>
      <c r="BH115" s="976"/>
      <c r="BI115" s="976"/>
      <c r="BJ115" s="976"/>
      <c r="BK115" s="976"/>
      <c r="BL115" s="976"/>
      <c r="BM115" s="976"/>
      <c r="BN115" s="976"/>
      <c r="BO115" s="976"/>
      <c r="BP115" s="976"/>
      <c r="BQ115" s="976"/>
      <c r="BR115" s="976"/>
      <c r="BS115" s="976"/>
      <c r="BT115" s="976"/>
      <c r="BU115" s="976"/>
      <c r="BV115" s="976"/>
      <c r="BW115" s="976"/>
      <c r="BX115" s="976"/>
      <c r="BY115" s="976"/>
      <c r="BZ115" s="976"/>
      <c r="CA115" s="976"/>
      <c r="CB115" s="976"/>
      <c r="CC115" s="976"/>
      <c r="CD115" s="956"/>
      <c r="CE115" s="957"/>
      <c r="CF115" s="957"/>
      <c r="CG115" s="957"/>
      <c r="CH115" s="957"/>
      <c r="CI115" s="957"/>
      <c r="CJ115" s="957"/>
      <c r="CK115" s="957"/>
      <c r="CL115" s="957"/>
      <c r="CM115" s="957"/>
      <c r="CN115" s="957"/>
      <c r="CO115" s="957"/>
      <c r="CP115" s="979"/>
      <c r="CQ115" s="980"/>
      <c r="CR115" s="980"/>
      <c r="CS115" s="980"/>
      <c r="CT115" s="980"/>
      <c r="CU115" s="980"/>
      <c r="CV115" s="980"/>
      <c r="CW115" s="980"/>
      <c r="CX115" s="980"/>
      <c r="CY115" s="980"/>
      <c r="CZ115" s="997"/>
      <c r="DA115" s="998"/>
      <c r="DB115" s="998"/>
      <c r="DC115" s="998"/>
      <c r="DD115" s="998"/>
      <c r="DE115" s="998"/>
      <c r="DF115" s="998"/>
      <c r="DG115" s="998"/>
      <c r="DH115" s="999"/>
      <c r="DI115" s="962"/>
      <c r="DJ115" s="962"/>
      <c r="DK115" s="962"/>
      <c r="DL115" s="962"/>
      <c r="DM115" s="963"/>
      <c r="DO115" s="975"/>
      <c r="DP115" s="975"/>
      <c r="DQ115" s="975"/>
      <c r="DR115" s="975"/>
      <c r="DS115" s="975"/>
      <c r="DT115" s="975"/>
      <c r="DU115" s="976"/>
      <c r="DV115" s="976"/>
      <c r="DW115" s="976"/>
      <c r="DX115" s="976"/>
      <c r="DY115" s="976"/>
      <c r="DZ115" s="976"/>
      <c r="EA115" s="976"/>
      <c r="EB115" s="976"/>
      <c r="EC115" s="976"/>
      <c r="ED115" s="976"/>
      <c r="EE115" s="976"/>
      <c r="EF115" s="976"/>
      <c r="EG115" s="976"/>
      <c r="EH115" s="976"/>
      <c r="EI115" s="976"/>
      <c r="EJ115" s="976"/>
      <c r="EK115" s="976"/>
      <c r="EL115" s="976"/>
      <c r="EM115" s="976"/>
      <c r="EN115" s="976"/>
      <c r="EO115" s="976"/>
      <c r="EP115" s="976"/>
      <c r="EQ115" s="976"/>
      <c r="ER115" s="976"/>
      <c r="ES115" s="976"/>
      <c r="ET115" s="976"/>
      <c r="EU115" s="966"/>
      <c r="EV115" s="967"/>
      <c r="EW115" s="967"/>
      <c r="EX115" s="967"/>
      <c r="EY115" s="967"/>
      <c r="EZ115" s="967"/>
      <c r="FA115" s="967"/>
      <c r="FB115" s="967"/>
      <c r="FC115" s="967"/>
      <c r="FD115" s="967"/>
      <c r="FE115" s="967"/>
      <c r="FF115" s="979"/>
      <c r="FG115" s="980"/>
      <c r="FH115" s="980"/>
      <c r="FI115" s="980"/>
      <c r="FJ115" s="980"/>
      <c r="FK115" s="980"/>
      <c r="FL115" s="997"/>
      <c r="FM115" s="998"/>
      <c r="FN115" s="998"/>
      <c r="FO115" s="999"/>
      <c r="FP115" s="970"/>
      <c r="FQ115" s="971"/>
    </row>
    <row r="116" spans="1:183" ht="8.25" customHeight="1">
      <c r="A116" s="975"/>
      <c r="B116" s="975"/>
      <c r="C116" s="976"/>
      <c r="D116" s="976"/>
      <c r="E116" s="976"/>
      <c r="F116" s="976"/>
      <c r="G116" s="976"/>
      <c r="H116" s="976"/>
      <c r="I116" s="976"/>
      <c r="J116" s="976"/>
      <c r="K116" s="976"/>
      <c r="L116" s="976"/>
      <c r="M116" s="976"/>
      <c r="N116" s="976"/>
      <c r="O116" s="976"/>
      <c r="P116" s="976"/>
      <c r="Q116" s="976"/>
      <c r="R116" s="976"/>
      <c r="S116" s="976"/>
      <c r="T116" s="976"/>
      <c r="U116" s="976"/>
      <c r="V116" s="988" t="s">
        <v>210</v>
      </c>
      <c r="W116" s="989"/>
      <c r="X116" s="989"/>
      <c r="Y116" s="989"/>
      <c r="Z116" s="989"/>
      <c r="AA116" s="989"/>
      <c r="AB116" s="989"/>
      <c r="AC116" s="989"/>
      <c r="AD116" s="989"/>
      <c r="AE116" s="979"/>
      <c r="AF116" s="980"/>
      <c r="AG116" s="980"/>
      <c r="AH116" s="980"/>
      <c r="AI116" s="980"/>
      <c r="AJ116" s="980"/>
      <c r="AK116" s="980"/>
      <c r="AL116" s="980"/>
      <c r="AM116" s="980"/>
      <c r="AN116" s="990"/>
      <c r="AO116" s="990"/>
      <c r="AP116" s="990"/>
      <c r="AQ116" s="990"/>
      <c r="AR116" s="990"/>
      <c r="AS116" s="991"/>
      <c r="AT116" s="1008" t="s">
        <v>210</v>
      </c>
      <c r="AU116" s="908"/>
      <c r="AV116" s="908"/>
      <c r="AW116" s="1009"/>
      <c r="AY116" s="975"/>
      <c r="AZ116" s="975"/>
      <c r="BA116" s="975"/>
      <c r="BB116" s="975"/>
      <c r="BC116" s="976"/>
      <c r="BD116" s="976"/>
      <c r="BE116" s="976"/>
      <c r="BF116" s="976"/>
      <c r="BG116" s="976"/>
      <c r="BH116" s="976"/>
      <c r="BI116" s="976"/>
      <c r="BJ116" s="976"/>
      <c r="BK116" s="976"/>
      <c r="BL116" s="976"/>
      <c r="BM116" s="976"/>
      <c r="BN116" s="976"/>
      <c r="BO116" s="976"/>
      <c r="BP116" s="976"/>
      <c r="BQ116" s="976"/>
      <c r="BR116" s="976"/>
      <c r="BS116" s="976"/>
      <c r="BT116" s="976"/>
      <c r="BU116" s="976"/>
      <c r="BV116" s="976"/>
      <c r="BW116" s="976"/>
      <c r="BX116" s="976"/>
      <c r="BY116" s="976"/>
      <c r="BZ116" s="976"/>
      <c r="CA116" s="976"/>
      <c r="CB116" s="976"/>
      <c r="CC116" s="976"/>
      <c r="CD116" s="983" t="s">
        <v>210</v>
      </c>
      <c r="CE116" s="984"/>
      <c r="CF116" s="984"/>
      <c r="CG116" s="984"/>
      <c r="CH116" s="984"/>
      <c r="CI116" s="984"/>
      <c r="CJ116" s="984"/>
      <c r="CK116" s="984"/>
      <c r="CL116" s="984"/>
      <c r="CM116" s="984"/>
      <c r="CN116" s="984"/>
      <c r="CO116" s="984"/>
      <c r="CP116" s="979"/>
      <c r="CQ116" s="980"/>
      <c r="CR116" s="980"/>
      <c r="CS116" s="980"/>
      <c r="CT116" s="980"/>
      <c r="CU116" s="980"/>
      <c r="CV116" s="980"/>
      <c r="CW116" s="980"/>
      <c r="CX116" s="980"/>
      <c r="CY116" s="980"/>
      <c r="CZ116" s="1005"/>
      <c r="DA116" s="1006"/>
      <c r="DB116" s="1006"/>
      <c r="DC116" s="1006"/>
      <c r="DD116" s="1006"/>
      <c r="DE116" s="1006"/>
      <c r="DF116" s="1006"/>
      <c r="DG116" s="1006"/>
      <c r="DH116" s="1007"/>
      <c r="DI116" s="1002" t="s">
        <v>210</v>
      </c>
      <c r="DJ116" s="1003"/>
      <c r="DK116" s="1003"/>
      <c r="DL116" s="1003"/>
      <c r="DM116" s="1004"/>
      <c r="DO116" s="975"/>
      <c r="DP116" s="975"/>
      <c r="DQ116" s="975"/>
      <c r="DR116" s="975"/>
      <c r="DS116" s="975"/>
      <c r="DT116" s="975"/>
      <c r="DU116" s="976"/>
      <c r="DV116" s="976"/>
      <c r="DW116" s="976"/>
      <c r="DX116" s="976"/>
      <c r="DY116" s="976"/>
      <c r="DZ116" s="976"/>
      <c r="EA116" s="976"/>
      <c r="EB116" s="976"/>
      <c r="EC116" s="976"/>
      <c r="ED116" s="976"/>
      <c r="EE116" s="976"/>
      <c r="EF116" s="976"/>
      <c r="EG116" s="976"/>
      <c r="EH116" s="976"/>
      <c r="EI116" s="976"/>
      <c r="EJ116" s="976"/>
      <c r="EK116" s="976"/>
      <c r="EL116" s="976"/>
      <c r="EM116" s="976"/>
      <c r="EN116" s="976"/>
      <c r="EO116" s="976"/>
      <c r="EP116" s="976"/>
      <c r="EQ116" s="976"/>
      <c r="ER116" s="976"/>
      <c r="ES116" s="976"/>
      <c r="ET116" s="976"/>
      <c r="EU116" s="983" t="s">
        <v>210</v>
      </c>
      <c r="EV116" s="984"/>
      <c r="EW116" s="984"/>
      <c r="EX116" s="984"/>
      <c r="EY116" s="984"/>
      <c r="EZ116" s="984"/>
      <c r="FA116" s="984"/>
      <c r="FB116" s="984"/>
      <c r="FC116" s="984"/>
      <c r="FD116" s="984"/>
      <c r="FE116" s="984"/>
      <c r="FF116" s="979"/>
      <c r="FG116" s="980"/>
      <c r="FH116" s="980"/>
      <c r="FI116" s="980"/>
      <c r="FJ116" s="980"/>
      <c r="FK116" s="980"/>
      <c r="FL116" s="943"/>
      <c r="FM116" s="944"/>
      <c r="FN116" s="944"/>
      <c r="FO116" s="945"/>
      <c r="FP116" s="952" t="s">
        <v>210</v>
      </c>
      <c r="FQ116" s="953"/>
    </row>
    <row r="117" spans="1:183" ht="4.5" customHeight="1">
      <c r="A117" s="975"/>
      <c r="B117" s="975"/>
      <c r="C117" s="976"/>
      <c r="D117" s="976"/>
      <c r="E117" s="976"/>
      <c r="F117" s="976"/>
      <c r="G117" s="976"/>
      <c r="H117" s="976"/>
      <c r="I117" s="976"/>
      <c r="J117" s="976"/>
      <c r="K117" s="976"/>
      <c r="L117" s="976"/>
      <c r="M117" s="976"/>
      <c r="N117" s="976"/>
      <c r="O117" s="976"/>
      <c r="P117" s="976"/>
      <c r="Q117" s="976"/>
      <c r="R117" s="976"/>
      <c r="S117" s="976"/>
      <c r="T117" s="976"/>
      <c r="U117" s="976"/>
      <c r="V117" s="954"/>
      <c r="W117" s="955"/>
      <c r="X117" s="955"/>
      <c r="Y117" s="955"/>
      <c r="Z117" s="955"/>
      <c r="AA117" s="955"/>
      <c r="AB117" s="955"/>
      <c r="AC117" s="955"/>
      <c r="AD117" s="955"/>
      <c r="AE117" s="979"/>
      <c r="AF117" s="980"/>
      <c r="AG117" s="980"/>
      <c r="AH117" s="980"/>
      <c r="AI117" s="980"/>
      <c r="AJ117" s="980"/>
      <c r="AK117" s="980"/>
      <c r="AL117" s="980"/>
      <c r="AM117" s="980"/>
      <c r="AN117" s="990"/>
      <c r="AO117" s="990"/>
      <c r="AP117" s="990"/>
      <c r="AQ117" s="990"/>
      <c r="AR117" s="990"/>
      <c r="AS117" s="991"/>
      <c r="AT117" s="958" t="s">
        <v>265</v>
      </c>
      <c r="AU117" s="959"/>
      <c r="AV117" s="959"/>
      <c r="AW117" s="960"/>
      <c r="AY117" s="975"/>
      <c r="AZ117" s="975"/>
      <c r="BA117" s="975"/>
      <c r="BB117" s="975"/>
      <c r="BC117" s="976"/>
      <c r="BD117" s="976"/>
      <c r="BE117" s="976"/>
      <c r="BF117" s="976"/>
      <c r="BG117" s="976"/>
      <c r="BH117" s="976"/>
      <c r="BI117" s="976"/>
      <c r="BJ117" s="976"/>
      <c r="BK117" s="976"/>
      <c r="BL117" s="976"/>
      <c r="BM117" s="976"/>
      <c r="BN117" s="976"/>
      <c r="BO117" s="976"/>
      <c r="BP117" s="976"/>
      <c r="BQ117" s="976"/>
      <c r="BR117" s="976"/>
      <c r="BS117" s="976"/>
      <c r="BT117" s="976"/>
      <c r="BU117" s="976"/>
      <c r="BV117" s="976"/>
      <c r="BW117" s="976"/>
      <c r="BX117" s="976"/>
      <c r="BY117" s="976"/>
      <c r="BZ117" s="976"/>
      <c r="CA117" s="976"/>
      <c r="CB117" s="976"/>
      <c r="CC117" s="976"/>
      <c r="CD117" s="954"/>
      <c r="CE117" s="955"/>
      <c r="CF117" s="955"/>
      <c r="CG117" s="955"/>
      <c r="CH117" s="955"/>
      <c r="CI117" s="955"/>
      <c r="CJ117" s="955"/>
      <c r="CK117" s="955"/>
      <c r="CL117" s="955"/>
      <c r="CM117" s="955"/>
      <c r="CN117" s="955"/>
      <c r="CO117" s="955"/>
      <c r="CP117" s="979"/>
      <c r="CQ117" s="980"/>
      <c r="CR117" s="980"/>
      <c r="CS117" s="980"/>
      <c r="CT117" s="980"/>
      <c r="CU117" s="980"/>
      <c r="CV117" s="980"/>
      <c r="CW117" s="980"/>
      <c r="CX117" s="980"/>
      <c r="CY117" s="980"/>
      <c r="CZ117" s="994"/>
      <c r="DA117" s="995"/>
      <c r="DB117" s="995"/>
      <c r="DC117" s="995"/>
      <c r="DD117" s="995"/>
      <c r="DE117" s="995"/>
      <c r="DF117" s="995"/>
      <c r="DG117" s="995"/>
      <c r="DH117" s="996"/>
      <c r="DI117" s="959" t="s">
        <v>265</v>
      </c>
      <c r="DJ117" s="959"/>
      <c r="DK117" s="959"/>
      <c r="DL117" s="959"/>
      <c r="DM117" s="960"/>
      <c r="DO117" s="975"/>
      <c r="DP117" s="975"/>
      <c r="DQ117" s="975"/>
      <c r="DR117" s="975"/>
      <c r="DS117" s="975"/>
      <c r="DT117" s="975"/>
      <c r="DU117" s="976"/>
      <c r="DV117" s="976"/>
      <c r="DW117" s="976"/>
      <c r="DX117" s="976"/>
      <c r="DY117" s="976"/>
      <c r="DZ117" s="976"/>
      <c r="EA117" s="976"/>
      <c r="EB117" s="976"/>
      <c r="EC117" s="976"/>
      <c r="ED117" s="976"/>
      <c r="EE117" s="976"/>
      <c r="EF117" s="976"/>
      <c r="EG117" s="976"/>
      <c r="EH117" s="976"/>
      <c r="EI117" s="976"/>
      <c r="EJ117" s="976"/>
      <c r="EK117" s="976"/>
      <c r="EL117" s="976"/>
      <c r="EM117" s="976"/>
      <c r="EN117" s="976"/>
      <c r="EO117" s="976"/>
      <c r="EP117" s="976"/>
      <c r="EQ117" s="976"/>
      <c r="ER117" s="976"/>
      <c r="ES117" s="976"/>
      <c r="ET117" s="976"/>
      <c r="EU117" s="964"/>
      <c r="EV117" s="965"/>
      <c r="EW117" s="965"/>
      <c r="EX117" s="965"/>
      <c r="EY117" s="965"/>
      <c r="EZ117" s="965"/>
      <c r="FA117" s="965"/>
      <c r="FB117" s="965"/>
      <c r="FC117" s="965"/>
      <c r="FD117" s="965"/>
      <c r="FE117" s="965"/>
      <c r="FF117" s="979"/>
      <c r="FG117" s="980"/>
      <c r="FH117" s="980"/>
      <c r="FI117" s="980"/>
      <c r="FJ117" s="980"/>
      <c r="FK117" s="980"/>
      <c r="FL117" s="994"/>
      <c r="FM117" s="995"/>
      <c r="FN117" s="995"/>
      <c r="FO117" s="996"/>
      <c r="FP117" s="1000" t="s">
        <v>265</v>
      </c>
      <c r="FQ117" s="969"/>
    </row>
    <row r="118" spans="1:183" ht="9" customHeight="1">
      <c r="A118" s="975"/>
      <c r="B118" s="975"/>
      <c r="C118" s="976"/>
      <c r="D118" s="976"/>
      <c r="E118" s="976"/>
      <c r="F118" s="976"/>
      <c r="G118" s="976"/>
      <c r="H118" s="976"/>
      <c r="I118" s="976"/>
      <c r="J118" s="976"/>
      <c r="K118" s="976"/>
      <c r="L118" s="976"/>
      <c r="M118" s="976"/>
      <c r="N118" s="976"/>
      <c r="O118" s="976"/>
      <c r="P118" s="976"/>
      <c r="Q118" s="976"/>
      <c r="R118" s="976"/>
      <c r="S118" s="976"/>
      <c r="T118" s="976"/>
      <c r="U118" s="976"/>
      <c r="V118" s="956"/>
      <c r="W118" s="957"/>
      <c r="X118" s="957"/>
      <c r="Y118" s="957"/>
      <c r="Z118" s="957"/>
      <c r="AA118" s="957"/>
      <c r="AB118" s="957"/>
      <c r="AC118" s="957"/>
      <c r="AD118" s="957"/>
      <c r="AE118" s="979"/>
      <c r="AF118" s="980"/>
      <c r="AG118" s="980"/>
      <c r="AH118" s="980"/>
      <c r="AI118" s="980"/>
      <c r="AJ118" s="980"/>
      <c r="AK118" s="980"/>
      <c r="AL118" s="980"/>
      <c r="AM118" s="980"/>
      <c r="AN118" s="990"/>
      <c r="AO118" s="990"/>
      <c r="AP118" s="990"/>
      <c r="AQ118" s="990"/>
      <c r="AR118" s="990"/>
      <c r="AS118" s="991"/>
      <c r="AT118" s="961"/>
      <c r="AU118" s="962"/>
      <c r="AV118" s="962"/>
      <c r="AW118" s="963"/>
      <c r="AY118" s="975"/>
      <c r="AZ118" s="975"/>
      <c r="BA118" s="975"/>
      <c r="BB118" s="975"/>
      <c r="BC118" s="976"/>
      <c r="BD118" s="976"/>
      <c r="BE118" s="976"/>
      <c r="BF118" s="976"/>
      <c r="BG118" s="976"/>
      <c r="BH118" s="976"/>
      <c r="BI118" s="976"/>
      <c r="BJ118" s="976"/>
      <c r="BK118" s="976"/>
      <c r="BL118" s="976"/>
      <c r="BM118" s="976"/>
      <c r="BN118" s="976"/>
      <c r="BO118" s="976"/>
      <c r="BP118" s="976"/>
      <c r="BQ118" s="976"/>
      <c r="BR118" s="976"/>
      <c r="BS118" s="976"/>
      <c r="BT118" s="976"/>
      <c r="BU118" s="976"/>
      <c r="BV118" s="976"/>
      <c r="BW118" s="976"/>
      <c r="BX118" s="976"/>
      <c r="BY118" s="976"/>
      <c r="BZ118" s="976"/>
      <c r="CA118" s="976"/>
      <c r="CB118" s="976"/>
      <c r="CC118" s="976"/>
      <c r="CD118" s="956"/>
      <c r="CE118" s="957"/>
      <c r="CF118" s="957"/>
      <c r="CG118" s="957"/>
      <c r="CH118" s="957"/>
      <c r="CI118" s="957"/>
      <c r="CJ118" s="957"/>
      <c r="CK118" s="957"/>
      <c r="CL118" s="957"/>
      <c r="CM118" s="957"/>
      <c r="CN118" s="957"/>
      <c r="CO118" s="957"/>
      <c r="CP118" s="979"/>
      <c r="CQ118" s="980"/>
      <c r="CR118" s="980"/>
      <c r="CS118" s="980"/>
      <c r="CT118" s="980"/>
      <c r="CU118" s="980"/>
      <c r="CV118" s="980"/>
      <c r="CW118" s="980"/>
      <c r="CX118" s="980"/>
      <c r="CY118" s="980"/>
      <c r="CZ118" s="997"/>
      <c r="DA118" s="998"/>
      <c r="DB118" s="998"/>
      <c r="DC118" s="998"/>
      <c r="DD118" s="998"/>
      <c r="DE118" s="998"/>
      <c r="DF118" s="998"/>
      <c r="DG118" s="998"/>
      <c r="DH118" s="999"/>
      <c r="DI118" s="962"/>
      <c r="DJ118" s="962"/>
      <c r="DK118" s="962"/>
      <c r="DL118" s="962"/>
      <c r="DM118" s="963"/>
      <c r="DO118" s="975"/>
      <c r="DP118" s="975"/>
      <c r="DQ118" s="975"/>
      <c r="DR118" s="975"/>
      <c r="DS118" s="975"/>
      <c r="DT118" s="975"/>
      <c r="DU118" s="976"/>
      <c r="DV118" s="976"/>
      <c r="DW118" s="976"/>
      <c r="DX118" s="976"/>
      <c r="DY118" s="976"/>
      <c r="DZ118" s="976"/>
      <c r="EA118" s="976"/>
      <c r="EB118" s="976"/>
      <c r="EC118" s="976"/>
      <c r="ED118" s="976"/>
      <c r="EE118" s="976"/>
      <c r="EF118" s="976"/>
      <c r="EG118" s="976"/>
      <c r="EH118" s="976"/>
      <c r="EI118" s="976"/>
      <c r="EJ118" s="976"/>
      <c r="EK118" s="976"/>
      <c r="EL118" s="976"/>
      <c r="EM118" s="976"/>
      <c r="EN118" s="976"/>
      <c r="EO118" s="976"/>
      <c r="EP118" s="976"/>
      <c r="EQ118" s="976"/>
      <c r="ER118" s="976"/>
      <c r="ES118" s="976"/>
      <c r="ET118" s="976"/>
      <c r="EU118" s="966"/>
      <c r="EV118" s="967"/>
      <c r="EW118" s="967"/>
      <c r="EX118" s="967"/>
      <c r="EY118" s="967"/>
      <c r="EZ118" s="967"/>
      <c r="FA118" s="967"/>
      <c r="FB118" s="967"/>
      <c r="FC118" s="967"/>
      <c r="FD118" s="967"/>
      <c r="FE118" s="967"/>
      <c r="FF118" s="979"/>
      <c r="FG118" s="980"/>
      <c r="FH118" s="980"/>
      <c r="FI118" s="980"/>
      <c r="FJ118" s="980"/>
      <c r="FK118" s="980"/>
      <c r="FL118" s="997"/>
      <c r="FM118" s="998"/>
      <c r="FN118" s="998"/>
      <c r="FO118" s="999"/>
      <c r="FP118" s="1001"/>
      <c r="FQ118" s="971"/>
    </row>
    <row r="119" spans="1:183" ht="7.5" customHeight="1">
      <c r="A119" s="975"/>
      <c r="B119" s="975"/>
      <c r="C119" s="976"/>
      <c r="D119" s="976"/>
      <c r="E119" s="976"/>
      <c r="F119" s="976"/>
      <c r="G119" s="976"/>
      <c r="H119" s="976"/>
      <c r="I119" s="976"/>
      <c r="J119" s="976"/>
      <c r="K119" s="976"/>
      <c r="L119" s="976"/>
      <c r="M119" s="976"/>
      <c r="N119" s="976"/>
      <c r="O119" s="976"/>
      <c r="P119" s="976"/>
      <c r="Q119" s="976"/>
      <c r="R119" s="976"/>
      <c r="S119" s="976"/>
      <c r="T119" s="976"/>
      <c r="U119" s="976"/>
      <c r="V119" s="988" t="s">
        <v>210</v>
      </c>
      <c r="W119" s="989"/>
      <c r="X119" s="989"/>
      <c r="Y119" s="989"/>
      <c r="Z119" s="989"/>
      <c r="AA119" s="989"/>
      <c r="AB119" s="989"/>
      <c r="AC119" s="989"/>
      <c r="AD119" s="989"/>
      <c r="AE119" s="979"/>
      <c r="AF119" s="980"/>
      <c r="AG119" s="980"/>
      <c r="AH119" s="980"/>
      <c r="AI119" s="980"/>
      <c r="AJ119" s="980"/>
      <c r="AK119" s="980"/>
      <c r="AL119" s="980"/>
      <c r="AM119" s="980"/>
      <c r="AN119" s="990"/>
      <c r="AO119" s="990"/>
      <c r="AP119" s="990"/>
      <c r="AQ119" s="990"/>
      <c r="AR119" s="990"/>
      <c r="AS119" s="991"/>
      <c r="AT119" s="182" t="s">
        <v>210</v>
      </c>
      <c r="AU119" s="165"/>
      <c r="AV119" s="165"/>
      <c r="AW119" s="183"/>
      <c r="AY119" s="975"/>
      <c r="AZ119" s="975"/>
      <c r="BA119" s="975"/>
      <c r="BB119" s="975"/>
      <c r="BC119" s="976"/>
      <c r="BD119" s="976"/>
      <c r="BE119" s="976"/>
      <c r="BF119" s="976"/>
      <c r="BG119" s="976"/>
      <c r="BH119" s="976"/>
      <c r="BI119" s="976"/>
      <c r="BJ119" s="976"/>
      <c r="BK119" s="976"/>
      <c r="BL119" s="976"/>
      <c r="BM119" s="976"/>
      <c r="BN119" s="976"/>
      <c r="BO119" s="976"/>
      <c r="BP119" s="976"/>
      <c r="BQ119" s="976"/>
      <c r="BR119" s="976"/>
      <c r="BS119" s="976"/>
      <c r="BT119" s="976"/>
      <c r="BU119" s="976"/>
      <c r="BV119" s="976"/>
      <c r="BW119" s="976"/>
      <c r="BX119" s="976"/>
      <c r="BY119" s="976"/>
      <c r="BZ119" s="976"/>
      <c r="CA119" s="976"/>
      <c r="CB119" s="976"/>
      <c r="CC119" s="976"/>
      <c r="CD119" s="983" t="s">
        <v>210</v>
      </c>
      <c r="CE119" s="984"/>
      <c r="CF119" s="984"/>
      <c r="CG119" s="984"/>
      <c r="CH119" s="984"/>
      <c r="CI119" s="984"/>
      <c r="CJ119" s="984"/>
      <c r="CK119" s="984"/>
      <c r="CL119" s="984"/>
      <c r="CM119" s="984"/>
      <c r="CN119" s="984"/>
      <c r="CO119" s="984"/>
      <c r="CP119" s="979"/>
      <c r="CQ119" s="980"/>
      <c r="CR119" s="980"/>
      <c r="CS119" s="980"/>
      <c r="CT119" s="980"/>
      <c r="CU119" s="980"/>
      <c r="CV119" s="980"/>
      <c r="CW119" s="980"/>
      <c r="CX119" s="980"/>
      <c r="CY119" s="980"/>
      <c r="CZ119" s="1005"/>
      <c r="DA119" s="1006"/>
      <c r="DB119" s="1006"/>
      <c r="DC119" s="1006"/>
      <c r="DD119" s="1006"/>
      <c r="DE119" s="1006"/>
      <c r="DF119" s="1006"/>
      <c r="DG119" s="1006"/>
      <c r="DH119" s="1007"/>
      <c r="DI119" s="1002" t="s">
        <v>210</v>
      </c>
      <c r="DJ119" s="1003"/>
      <c r="DK119" s="1003"/>
      <c r="DL119" s="1003"/>
      <c r="DM119" s="1004"/>
      <c r="DO119" s="975"/>
      <c r="DP119" s="975"/>
      <c r="DQ119" s="975"/>
      <c r="DR119" s="975"/>
      <c r="DS119" s="975"/>
      <c r="DT119" s="975"/>
      <c r="DU119" s="976"/>
      <c r="DV119" s="976"/>
      <c r="DW119" s="976"/>
      <c r="DX119" s="976"/>
      <c r="DY119" s="976"/>
      <c r="DZ119" s="976"/>
      <c r="EA119" s="976"/>
      <c r="EB119" s="976"/>
      <c r="EC119" s="976"/>
      <c r="ED119" s="976"/>
      <c r="EE119" s="976"/>
      <c r="EF119" s="976"/>
      <c r="EG119" s="976"/>
      <c r="EH119" s="976"/>
      <c r="EI119" s="976"/>
      <c r="EJ119" s="976"/>
      <c r="EK119" s="976"/>
      <c r="EL119" s="976"/>
      <c r="EM119" s="976"/>
      <c r="EN119" s="976"/>
      <c r="EO119" s="976"/>
      <c r="EP119" s="976"/>
      <c r="EQ119" s="976"/>
      <c r="ER119" s="976"/>
      <c r="ES119" s="976"/>
      <c r="ET119" s="976"/>
      <c r="EU119" s="983" t="s">
        <v>210</v>
      </c>
      <c r="EV119" s="984"/>
      <c r="EW119" s="984"/>
      <c r="EX119" s="984"/>
      <c r="EY119" s="984"/>
      <c r="EZ119" s="984"/>
      <c r="FA119" s="984"/>
      <c r="FB119" s="984"/>
      <c r="FC119" s="984"/>
      <c r="FD119" s="984"/>
      <c r="FE119" s="984"/>
      <c r="FF119" s="979"/>
      <c r="FG119" s="980"/>
      <c r="FH119" s="980"/>
      <c r="FI119" s="980"/>
      <c r="FJ119" s="980"/>
      <c r="FK119" s="980"/>
      <c r="FL119" s="943"/>
      <c r="FM119" s="944"/>
      <c r="FN119" s="944"/>
      <c r="FO119" s="945"/>
      <c r="FP119" s="952" t="s">
        <v>210</v>
      </c>
      <c r="FQ119" s="953"/>
    </row>
    <row r="120" spans="1:183" ht="4.5" customHeight="1">
      <c r="A120" s="975"/>
      <c r="B120" s="975"/>
      <c r="C120" s="976"/>
      <c r="D120" s="976"/>
      <c r="E120" s="976"/>
      <c r="F120" s="976"/>
      <c r="G120" s="976"/>
      <c r="H120" s="976"/>
      <c r="I120" s="976"/>
      <c r="J120" s="976"/>
      <c r="K120" s="976"/>
      <c r="L120" s="976"/>
      <c r="M120" s="976"/>
      <c r="N120" s="976"/>
      <c r="O120" s="976"/>
      <c r="P120" s="976"/>
      <c r="Q120" s="976"/>
      <c r="R120" s="976"/>
      <c r="S120" s="976"/>
      <c r="T120" s="976"/>
      <c r="U120" s="976"/>
      <c r="V120" s="954"/>
      <c r="W120" s="955"/>
      <c r="X120" s="955"/>
      <c r="Y120" s="955"/>
      <c r="Z120" s="955"/>
      <c r="AA120" s="955"/>
      <c r="AB120" s="955"/>
      <c r="AC120" s="955"/>
      <c r="AD120" s="955"/>
      <c r="AE120" s="979"/>
      <c r="AF120" s="980"/>
      <c r="AG120" s="980"/>
      <c r="AH120" s="980"/>
      <c r="AI120" s="980"/>
      <c r="AJ120" s="980"/>
      <c r="AK120" s="980"/>
      <c r="AL120" s="980"/>
      <c r="AM120" s="980"/>
      <c r="AN120" s="990"/>
      <c r="AO120" s="990"/>
      <c r="AP120" s="990"/>
      <c r="AQ120" s="990"/>
      <c r="AR120" s="990"/>
      <c r="AS120" s="991"/>
      <c r="AT120" s="958" t="s">
        <v>265</v>
      </c>
      <c r="AU120" s="959"/>
      <c r="AV120" s="959"/>
      <c r="AW120" s="960"/>
      <c r="AY120" s="975"/>
      <c r="AZ120" s="975"/>
      <c r="BA120" s="975"/>
      <c r="BB120" s="975"/>
      <c r="BC120" s="976"/>
      <c r="BD120" s="976"/>
      <c r="BE120" s="976"/>
      <c r="BF120" s="976"/>
      <c r="BG120" s="976"/>
      <c r="BH120" s="976"/>
      <c r="BI120" s="976"/>
      <c r="BJ120" s="976"/>
      <c r="BK120" s="976"/>
      <c r="BL120" s="976"/>
      <c r="BM120" s="976"/>
      <c r="BN120" s="976"/>
      <c r="BO120" s="976"/>
      <c r="BP120" s="976"/>
      <c r="BQ120" s="976"/>
      <c r="BR120" s="976"/>
      <c r="BS120" s="976"/>
      <c r="BT120" s="976"/>
      <c r="BU120" s="976"/>
      <c r="BV120" s="976"/>
      <c r="BW120" s="976"/>
      <c r="BX120" s="976"/>
      <c r="BY120" s="976"/>
      <c r="BZ120" s="976"/>
      <c r="CA120" s="976"/>
      <c r="CB120" s="976"/>
      <c r="CC120" s="976"/>
      <c r="CD120" s="954"/>
      <c r="CE120" s="955"/>
      <c r="CF120" s="955"/>
      <c r="CG120" s="955"/>
      <c r="CH120" s="955"/>
      <c r="CI120" s="955"/>
      <c r="CJ120" s="955"/>
      <c r="CK120" s="955"/>
      <c r="CL120" s="955"/>
      <c r="CM120" s="955"/>
      <c r="CN120" s="955"/>
      <c r="CO120" s="955"/>
      <c r="CP120" s="979"/>
      <c r="CQ120" s="980"/>
      <c r="CR120" s="980"/>
      <c r="CS120" s="980"/>
      <c r="CT120" s="980"/>
      <c r="CU120" s="980"/>
      <c r="CV120" s="980"/>
      <c r="CW120" s="980"/>
      <c r="CX120" s="980"/>
      <c r="CY120" s="980"/>
      <c r="CZ120" s="994"/>
      <c r="DA120" s="995"/>
      <c r="DB120" s="995"/>
      <c r="DC120" s="995"/>
      <c r="DD120" s="995"/>
      <c r="DE120" s="995"/>
      <c r="DF120" s="995"/>
      <c r="DG120" s="995"/>
      <c r="DH120" s="996"/>
      <c r="DI120" s="959" t="s">
        <v>265</v>
      </c>
      <c r="DJ120" s="959"/>
      <c r="DK120" s="959"/>
      <c r="DL120" s="959"/>
      <c r="DM120" s="960"/>
      <c r="DO120" s="975"/>
      <c r="DP120" s="975"/>
      <c r="DQ120" s="975"/>
      <c r="DR120" s="975"/>
      <c r="DS120" s="975"/>
      <c r="DT120" s="975"/>
      <c r="DU120" s="976"/>
      <c r="DV120" s="976"/>
      <c r="DW120" s="976"/>
      <c r="DX120" s="976"/>
      <c r="DY120" s="976"/>
      <c r="DZ120" s="976"/>
      <c r="EA120" s="976"/>
      <c r="EB120" s="976"/>
      <c r="EC120" s="976"/>
      <c r="ED120" s="976"/>
      <c r="EE120" s="976"/>
      <c r="EF120" s="976"/>
      <c r="EG120" s="976"/>
      <c r="EH120" s="976"/>
      <c r="EI120" s="976"/>
      <c r="EJ120" s="976"/>
      <c r="EK120" s="976"/>
      <c r="EL120" s="976"/>
      <c r="EM120" s="976"/>
      <c r="EN120" s="976"/>
      <c r="EO120" s="976"/>
      <c r="EP120" s="976"/>
      <c r="EQ120" s="976"/>
      <c r="ER120" s="976"/>
      <c r="ES120" s="976"/>
      <c r="ET120" s="976"/>
      <c r="EU120" s="964"/>
      <c r="EV120" s="965"/>
      <c r="EW120" s="965"/>
      <c r="EX120" s="965"/>
      <c r="EY120" s="965"/>
      <c r="EZ120" s="965"/>
      <c r="FA120" s="965"/>
      <c r="FB120" s="965"/>
      <c r="FC120" s="965"/>
      <c r="FD120" s="965"/>
      <c r="FE120" s="965"/>
      <c r="FF120" s="979"/>
      <c r="FG120" s="980"/>
      <c r="FH120" s="980"/>
      <c r="FI120" s="980"/>
      <c r="FJ120" s="980"/>
      <c r="FK120" s="980"/>
      <c r="FL120" s="994"/>
      <c r="FM120" s="995"/>
      <c r="FN120" s="995"/>
      <c r="FO120" s="996"/>
      <c r="FP120" s="1000" t="s">
        <v>265</v>
      </c>
      <c r="FQ120" s="969"/>
      <c r="GA120" s="184"/>
    </row>
    <row r="121" spans="1:183" ht="9" customHeight="1">
      <c r="A121" s="975"/>
      <c r="B121" s="975"/>
      <c r="C121" s="976"/>
      <c r="D121" s="976"/>
      <c r="E121" s="976"/>
      <c r="F121" s="976"/>
      <c r="G121" s="976"/>
      <c r="H121" s="976"/>
      <c r="I121" s="976"/>
      <c r="J121" s="976"/>
      <c r="K121" s="976"/>
      <c r="L121" s="976"/>
      <c r="M121" s="976"/>
      <c r="N121" s="976"/>
      <c r="O121" s="976"/>
      <c r="P121" s="976"/>
      <c r="Q121" s="976"/>
      <c r="R121" s="976"/>
      <c r="S121" s="976"/>
      <c r="T121" s="976"/>
      <c r="U121" s="976"/>
      <c r="V121" s="956"/>
      <c r="W121" s="957"/>
      <c r="X121" s="957"/>
      <c r="Y121" s="957"/>
      <c r="Z121" s="957"/>
      <c r="AA121" s="957"/>
      <c r="AB121" s="957"/>
      <c r="AC121" s="957"/>
      <c r="AD121" s="957"/>
      <c r="AE121" s="979"/>
      <c r="AF121" s="980"/>
      <c r="AG121" s="980"/>
      <c r="AH121" s="980"/>
      <c r="AI121" s="980"/>
      <c r="AJ121" s="980"/>
      <c r="AK121" s="980"/>
      <c r="AL121" s="980"/>
      <c r="AM121" s="980"/>
      <c r="AN121" s="990"/>
      <c r="AO121" s="990"/>
      <c r="AP121" s="990"/>
      <c r="AQ121" s="990"/>
      <c r="AR121" s="990"/>
      <c r="AS121" s="991"/>
      <c r="AT121" s="961"/>
      <c r="AU121" s="962"/>
      <c r="AV121" s="962"/>
      <c r="AW121" s="963"/>
      <c r="AY121" s="975"/>
      <c r="AZ121" s="975"/>
      <c r="BA121" s="975"/>
      <c r="BB121" s="975"/>
      <c r="BC121" s="976"/>
      <c r="BD121" s="976"/>
      <c r="BE121" s="976"/>
      <c r="BF121" s="976"/>
      <c r="BG121" s="976"/>
      <c r="BH121" s="976"/>
      <c r="BI121" s="976"/>
      <c r="BJ121" s="976"/>
      <c r="BK121" s="976"/>
      <c r="BL121" s="976"/>
      <c r="BM121" s="976"/>
      <c r="BN121" s="976"/>
      <c r="BO121" s="976"/>
      <c r="BP121" s="976"/>
      <c r="BQ121" s="976"/>
      <c r="BR121" s="976"/>
      <c r="BS121" s="976"/>
      <c r="BT121" s="976"/>
      <c r="BU121" s="976"/>
      <c r="BV121" s="976"/>
      <c r="BW121" s="976"/>
      <c r="BX121" s="976"/>
      <c r="BY121" s="976"/>
      <c r="BZ121" s="976"/>
      <c r="CA121" s="976"/>
      <c r="CB121" s="976"/>
      <c r="CC121" s="976"/>
      <c r="CD121" s="956"/>
      <c r="CE121" s="957"/>
      <c r="CF121" s="957"/>
      <c r="CG121" s="957"/>
      <c r="CH121" s="957"/>
      <c r="CI121" s="957"/>
      <c r="CJ121" s="957"/>
      <c r="CK121" s="957"/>
      <c r="CL121" s="957"/>
      <c r="CM121" s="957"/>
      <c r="CN121" s="957"/>
      <c r="CO121" s="957"/>
      <c r="CP121" s="979"/>
      <c r="CQ121" s="980"/>
      <c r="CR121" s="980"/>
      <c r="CS121" s="980"/>
      <c r="CT121" s="980"/>
      <c r="CU121" s="980"/>
      <c r="CV121" s="980"/>
      <c r="CW121" s="980"/>
      <c r="CX121" s="980"/>
      <c r="CY121" s="980"/>
      <c r="CZ121" s="997"/>
      <c r="DA121" s="998"/>
      <c r="DB121" s="998"/>
      <c r="DC121" s="998"/>
      <c r="DD121" s="998"/>
      <c r="DE121" s="998"/>
      <c r="DF121" s="998"/>
      <c r="DG121" s="998"/>
      <c r="DH121" s="999"/>
      <c r="DI121" s="962"/>
      <c r="DJ121" s="962"/>
      <c r="DK121" s="962"/>
      <c r="DL121" s="962"/>
      <c r="DM121" s="963"/>
      <c r="DO121" s="975"/>
      <c r="DP121" s="975"/>
      <c r="DQ121" s="975"/>
      <c r="DR121" s="975"/>
      <c r="DS121" s="975"/>
      <c r="DT121" s="975"/>
      <c r="DU121" s="976"/>
      <c r="DV121" s="976"/>
      <c r="DW121" s="976"/>
      <c r="DX121" s="976"/>
      <c r="DY121" s="976"/>
      <c r="DZ121" s="976"/>
      <c r="EA121" s="976"/>
      <c r="EB121" s="976"/>
      <c r="EC121" s="976"/>
      <c r="ED121" s="976"/>
      <c r="EE121" s="976"/>
      <c r="EF121" s="976"/>
      <c r="EG121" s="976"/>
      <c r="EH121" s="976"/>
      <c r="EI121" s="976"/>
      <c r="EJ121" s="976"/>
      <c r="EK121" s="976"/>
      <c r="EL121" s="976"/>
      <c r="EM121" s="976"/>
      <c r="EN121" s="976"/>
      <c r="EO121" s="976"/>
      <c r="EP121" s="976"/>
      <c r="EQ121" s="976"/>
      <c r="ER121" s="976"/>
      <c r="ES121" s="976"/>
      <c r="ET121" s="976"/>
      <c r="EU121" s="966"/>
      <c r="EV121" s="967"/>
      <c r="EW121" s="967"/>
      <c r="EX121" s="967"/>
      <c r="EY121" s="967"/>
      <c r="EZ121" s="967"/>
      <c r="FA121" s="967"/>
      <c r="FB121" s="967"/>
      <c r="FC121" s="967"/>
      <c r="FD121" s="967"/>
      <c r="FE121" s="967"/>
      <c r="FF121" s="979"/>
      <c r="FG121" s="980"/>
      <c r="FH121" s="980"/>
      <c r="FI121" s="980"/>
      <c r="FJ121" s="980"/>
      <c r="FK121" s="980"/>
      <c r="FL121" s="997"/>
      <c r="FM121" s="998"/>
      <c r="FN121" s="998"/>
      <c r="FO121" s="999"/>
      <c r="FP121" s="1001"/>
      <c r="FQ121" s="971"/>
    </row>
    <row r="122" spans="1:183" ht="7.5" customHeight="1">
      <c r="A122" s="975"/>
      <c r="B122" s="975"/>
      <c r="C122" s="976"/>
      <c r="D122" s="976"/>
      <c r="E122" s="976"/>
      <c r="F122" s="976"/>
      <c r="G122" s="976"/>
      <c r="H122" s="976"/>
      <c r="I122" s="976"/>
      <c r="J122" s="976"/>
      <c r="K122" s="976"/>
      <c r="L122" s="976"/>
      <c r="M122" s="976"/>
      <c r="N122" s="976"/>
      <c r="O122" s="976"/>
      <c r="P122" s="976"/>
      <c r="Q122" s="976"/>
      <c r="R122" s="976"/>
      <c r="S122" s="976"/>
      <c r="T122" s="976"/>
      <c r="U122" s="976"/>
      <c r="V122" s="988" t="s">
        <v>210</v>
      </c>
      <c r="W122" s="989"/>
      <c r="X122" s="989"/>
      <c r="Y122" s="989"/>
      <c r="Z122" s="989"/>
      <c r="AA122" s="989"/>
      <c r="AB122" s="989"/>
      <c r="AC122" s="989"/>
      <c r="AD122" s="989"/>
      <c r="AE122" s="979"/>
      <c r="AF122" s="980"/>
      <c r="AG122" s="980"/>
      <c r="AH122" s="980"/>
      <c r="AI122" s="980"/>
      <c r="AJ122" s="980"/>
      <c r="AK122" s="980"/>
      <c r="AL122" s="980"/>
      <c r="AM122" s="980"/>
      <c r="AN122" s="990"/>
      <c r="AO122" s="990"/>
      <c r="AP122" s="990"/>
      <c r="AQ122" s="990"/>
      <c r="AR122" s="990"/>
      <c r="AS122" s="991"/>
      <c r="AT122" s="182" t="s">
        <v>210</v>
      </c>
      <c r="AU122" s="165"/>
      <c r="AV122" s="165"/>
      <c r="AW122" s="183"/>
      <c r="AY122" s="975"/>
      <c r="AZ122" s="975"/>
      <c r="BA122" s="975"/>
      <c r="BB122" s="975"/>
      <c r="BC122" s="976"/>
      <c r="BD122" s="976"/>
      <c r="BE122" s="976"/>
      <c r="BF122" s="976"/>
      <c r="BG122" s="976"/>
      <c r="BH122" s="976"/>
      <c r="BI122" s="976"/>
      <c r="BJ122" s="976"/>
      <c r="BK122" s="976"/>
      <c r="BL122" s="976"/>
      <c r="BM122" s="976"/>
      <c r="BN122" s="976"/>
      <c r="BO122" s="976"/>
      <c r="BP122" s="976"/>
      <c r="BQ122" s="976"/>
      <c r="BR122" s="976"/>
      <c r="BS122" s="976"/>
      <c r="BT122" s="976"/>
      <c r="BU122" s="976"/>
      <c r="BV122" s="976"/>
      <c r="BW122" s="976"/>
      <c r="BX122" s="976"/>
      <c r="BY122" s="976"/>
      <c r="BZ122" s="976"/>
      <c r="CA122" s="976"/>
      <c r="CB122" s="976"/>
      <c r="CC122" s="976"/>
      <c r="CD122" s="983" t="s">
        <v>210</v>
      </c>
      <c r="CE122" s="984"/>
      <c r="CF122" s="984"/>
      <c r="CG122" s="984"/>
      <c r="CH122" s="984"/>
      <c r="CI122" s="984"/>
      <c r="CJ122" s="984"/>
      <c r="CK122" s="984"/>
      <c r="CL122" s="984"/>
      <c r="CM122" s="984"/>
      <c r="CN122" s="984"/>
      <c r="CO122" s="984"/>
      <c r="CP122" s="979"/>
      <c r="CQ122" s="980"/>
      <c r="CR122" s="980"/>
      <c r="CS122" s="980"/>
      <c r="CT122" s="980"/>
      <c r="CU122" s="980"/>
      <c r="CV122" s="980"/>
      <c r="CW122" s="980"/>
      <c r="CX122" s="980"/>
      <c r="CY122" s="980"/>
      <c r="CZ122" s="985"/>
      <c r="DA122" s="944"/>
      <c r="DB122" s="944"/>
      <c r="DC122" s="944"/>
      <c r="DD122" s="944"/>
      <c r="DE122" s="944"/>
      <c r="DF122" s="944"/>
      <c r="DG122" s="944"/>
      <c r="DH122" s="945"/>
      <c r="DI122" s="972" t="s">
        <v>210</v>
      </c>
      <c r="DJ122" s="973"/>
      <c r="DK122" s="973"/>
      <c r="DL122" s="973"/>
      <c r="DM122" s="974"/>
      <c r="DO122" s="975"/>
      <c r="DP122" s="975"/>
      <c r="DQ122" s="975"/>
      <c r="DR122" s="975"/>
      <c r="DS122" s="975"/>
      <c r="DT122" s="975"/>
      <c r="DU122" s="976"/>
      <c r="DV122" s="976"/>
      <c r="DW122" s="976"/>
      <c r="DX122" s="976"/>
      <c r="DY122" s="976"/>
      <c r="DZ122" s="976"/>
      <c r="EA122" s="976"/>
      <c r="EB122" s="976"/>
      <c r="EC122" s="976"/>
      <c r="ED122" s="976"/>
      <c r="EE122" s="976"/>
      <c r="EF122" s="976"/>
      <c r="EG122" s="976"/>
      <c r="EH122" s="976"/>
      <c r="EI122" s="976"/>
      <c r="EJ122" s="976"/>
      <c r="EK122" s="976"/>
      <c r="EL122" s="976"/>
      <c r="EM122" s="976"/>
      <c r="EN122" s="976"/>
      <c r="EO122" s="976"/>
      <c r="EP122" s="976"/>
      <c r="EQ122" s="976"/>
      <c r="ER122" s="976"/>
      <c r="ES122" s="976"/>
      <c r="ET122" s="976"/>
      <c r="EU122" s="977" t="s">
        <v>210</v>
      </c>
      <c r="EV122" s="978"/>
      <c r="EW122" s="978"/>
      <c r="EX122" s="978"/>
      <c r="EY122" s="978"/>
      <c r="EZ122" s="978"/>
      <c r="FA122" s="978"/>
      <c r="FB122" s="978"/>
      <c r="FC122" s="978"/>
      <c r="FD122" s="978"/>
      <c r="FE122" s="978"/>
      <c r="FF122" s="979"/>
      <c r="FG122" s="980"/>
      <c r="FH122" s="980"/>
      <c r="FI122" s="980"/>
      <c r="FJ122" s="980"/>
      <c r="FK122" s="980"/>
      <c r="FL122" s="943"/>
      <c r="FM122" s="944"/>
      <c r="FN122" s="944"/>
      <c r="FO122" s="945"/>
      <c r="FP122" s="952" t="s">
        <v>210</v>
      </c>
      <c r="FQ122" s="953"/>
    </row>
    <row r="123" spans="1:183" ht="4.5" customHeight="1">
      <c r="A123" s="975"/>
      <c r="B123" s="975"/>
      <c r="C123" s="976"/>
      <c r="D123" s="976"/>
      <c r="E123" s="976"/>
      <c r="F123" s="976"/>
      <c r="G123" s="976"/>
      <c r="H123" s="976"/>
      <c r="I123" s="976"/>
      <c r="J123" s="976"/>
      <c r="K123" s="976"/>
      <c r="L123" s="976"/>
      <c r="M123" s="976"/>
      <c r="N123" s="976"/>
      <c r="O123" s="976"/>
      <c r="P123" s="976"/>
      <c r="Q123" s="976"/>
      <c r="R123" s="976"/>
      <c r="S123" s="976"/>
      <c r="T123" s="976"/>
      <c r="U123" s="976"/>
      <c r="V123" s="954"/>
      <c r="W123" s="955"/>
      <c r="X123" s="955"/>
      <c r="Y123" s="955"/>
      <c r="Z123" s="955"/>
      <c r="AA123" s="955"/>
      <c r="AB123" s="955"/>
      <c r="AC123" s="955"/>
      <c r="AD123" s="955"/>
      <c r="AE123" s="979"/>
      <c r="AF123" s="980"/>
      <c r="AG123" s="980"/>
      <c r="AH123" s="980"/>
      <c r="AI123" s="980"/>
      <c r="AJ123" s="980"/>
      <c r="AK123" s="980"/>
      <c r="AL123" s="980"/>
      <c r="AM123" s="980"/>
      <c r="AN123" s="990"/>
      <c r="AO123" s="990"/>
      <c r="AP123" s="990"/>
      <c r="AQ123" s="990"/>
      <c r="AR123" s="990"/>
      <c r="AS123" s="991"/>
      <c r="AT123" s="958" t="s">
        <v>265</v>
      </c>
      <c r="AU123" s="959"/>
      <c r="AV123" s="959"/>
      <c r="AW123" s="960"/>
      <c r="AY123" s="975"/>
      <c r="AZ123" s="975"/>
      <c r="BA123" s="975"/>
      <c r="BB123" s="975"/>
      <c r="BC123" s="976"/>
      <c r="BD123" s="976"/>
      <c r="BE123" s="976"/>
      <c r="BF123" s="976"/>
      <c r="BG123" s="976"/>
      <c r="BH123" s="976"/>
      <c r="BI123" s="976"/>
      <c r="BJ123" s="976"/>
      <c r="BK123" s="976"/>
      <c r="BL123" s="976"/>
      <c r="BM123" s="976"/>
      <c r="BN123" s="976"/>
      <c r="BO123" s="976"/>
      <c r="BP123" s="976"/>
      <c r="BQ123" s="976"/>
      <c r="BR123" s="976"/>
      <c r="BS123" s="976"/>
      <c r="BT123" s="976"/>
      <c r="BU123" s="976"/>
      <c r="BV123" s="976"/>
      <c r="BW123" s="976"/>
      <c r="BX123" s="976"/>
      <c r="BY123" s="976"/>
      <c r="BZ123" s="976"/>
      <c r="CA123" s="976"/>
      <c r="CB123" s="976"/>
      <c r="CC123" s="976"/>
      <c r="CD123" s="954"/>
      <c r="CE123" s="955"/>
      <c r="CF123" s="955"/>
      <c r="CG123" s="955"/>
      <c r="CH123" s="955"/>
      <c r="CI123" s="955"/>
      <c r="CJ123" s="955"/>
      <c r="CK123" s="955"/>
      <c r="CL123" s="955"/>
      <c r="CM123" s="955"/>
      <c r="CN123" s="955"/>
      <c r="CO123" s="955"/>
      <c r="CP123" s="979"/>
      <c r="CQ123" s="980"/>
      <c r="CR123" s="980"/>
      <c r="CS123" s="980"/>
      <c r="CT123" s="980"/>
      <c r="CU123" s="980"/>
      <c r="CV123" s="980"/>
      <c r="CW123" s="980"/>
      <c r="CX123" s="980"/>
      <c r="CY123" s="980"/>
      <c r="CZ123" s="986"/>
      <c r="DA123" s="947"/>
      <c r="DB123" s="947"/>
      <c r="DC123" s="947"/>
      <c r="DD123" s="947"/>
      <c r="DE123" s="947"/>
      <c r="DF123" s="947"/>
      <c r="DG123" s="947"/>
      <c r="DH123" s="948"/>
      <c r="DI123" s="959" t="s">
        <v>265</v>
      </c>
      <c r="DJ123" s="959"/>
      <c r="DK123" s="959"/>
      <c r="DL123" s="959"/>
      <c r="DM123" s="960"/>
      <c r="DO123" s="975"/>
      <c r="DP123" s="975"/>
      <c r="DQ123" s="975"/>
      <c r="DR123" s="975"/>
      <c r="DS123" s="975"/>
      <c r="DT123" s="975"/>
      <c r="DU123" s="976"/>
      <c r="DV123" s="976"/>
      <c r="DW123" s="976"/>
      <c r="DX123" s="976"/>
      <c r="DY123" s="976"/>
      <c r="DZ123" s="976"/>
      <c r="EA123" s="976"/>
      <c r="EB123" s="976"/>
      <c r="EC123" s="976"/>
      <c r="ED123" s="976"/>
      <c r="EE123" s="976"/>
      <c r="EF123" s="976"/>
      <c r="EG123" s="976"/>
      <c r="EH123" s="976"/>
      <c r="EI123" s="976"/>
      <c r="EJ123" s="976"/>
      <c r="EK123" s="976"/>
      <c r="EL123" s="976"/>
      <c r="EM123" s="976"/>
      <c r="EN123" s="976"/>
      <c r="EO123" s="976"/>
      <c r="EP123" s="976"/>
      <c r="EQ123" s="976"/>
      <c r="ER123" s="976"/>
      <c r="ES123" s="976"/>
      <c r="ET123" s="976"/>
      <c r="EU123" s="964"/>
      <c r="EV123" s="965"/>
      <c r="EW123" s="965"/>
      <c r="EX123" s="965"/>
      <c r="EY123" s="965"/>
      <c r="EZ123" s="965"/>
      <c r="FA123" s="965"/>
      <c r="FB123" s="965"/>
      <c r="FC123" s="965"/>
      <c r="FD123" s="965"/>
      <c r="FE123" s="965"/>
      <c r="FF123" s="979"/>
      <c r="FG123" s="980"/>
      <c r="FH123" s="980"/>
      <c r="FI123" s="980"/>
      <c r="FJ123" s="980"/>
      <c r="FK123" s="980"/>
      <c r="FL123" s="946"/>
      <c r="FM123" s="947"/>
      <c r="FN123" s="947"/>
      <c r="FO123" s="948"/>
      <c r="FP123" s="968" t="s">
        <v>265</v>
      </c>
      <c r="FQ123" s="969"/>
    </row>
    <row r="124" spans="1:183" ht="9" customHeight="1" thickBot="1">
      <c r="A124" s="975"/>
      <c r="B124" s="975"/>
      <c r="C124" s="976"/>
      <c r="D124" s="976"/>
      <c r="E124" s="976"/>
      <c r="F124" s="976"/>
      <c r="G124" s="976"/>
      <c r="H124" s="976"/>
      <c r="I124" s="976"/>
      <c r="J124" s="976"/>
      <c r="K124" s="976"/>
      <c r="L124" s="976"/>
      <c r="M124" s="976"/>
      <c r="N124" s="976"/>
      <c r="O124" s="976"/>
      <c r="P124" s="976"/>
      <c r="Q124" s="976"/>
      <c r="R124" s="976"/>
      <c r="S124" s="976"/>
      <c r="T124" s="976"/>
      <c r="U124" s="976"/>
      <c r="V124" s="956"/>
      <c r="W124" s="957"/>
      <c r="X124" s="957"/>
      <c r="Y124" s="957"/>
      <c r="Z124" s="957"/>
      <c r="AA124" s="957"/>
      <c r="AB124" s="957"/>
      <c r="AC124" s="957"/>
      <c r="AD124" s="957"/>
      <c r="AE124" s="981"/>
      <c r="AF124" s="982"/>
      <c r="AG124" s="982"/>
      <c r="AH124" s="982"/>
      <c r="AI124" s="982"/>
      <c r="AJ124" s="982"/>
      <c r="AK124" s="982"/>
      <c r="AL124" s="982"/>
      <c r="AM124" s="982"/>
      <c r="AN124" s="992"/>
      <c r="AO124" s="992"/>
      <c r="AP124" s="992"/>
      <c r="AQ124" s="992"/>
      <c r="AR124" s="992"/>
      <c r="AS124" s="993"/>
      <c r="AT124" s="961"/>
      <c r="AU124" s="962"/>
      <c r="AV124" s="962"/>
      <c r="AW124" s="963"/>
      <c r="AY124" s="975"/>
      <c r="AZ124" s="975"/>
      <c r="BA124" s="975"/>
      <c r="BB124" s="975"/>
      <c r="BC124" s="976"/>
      <c r="BD124" s="976"/>
      <c r="BE124" s="976"/>
      <c r="BF124" s="976"/>
      <c r="BG124" s="976"/>
      <c r="BH124" s="976"/>
      <c r="BI124" s="976"/>
      <c r="BJ124" s="976"/>
      <c r="BK124" s="976"/>
      <c r="BL124" s="976"/>
      <c r="BM124" s="976"/>
      <c r="BN124" s="976"/>
      <c r="BO124" s="976"/>
      <c r="BP124" s="976"/>
      <c r="BQ124" s="976"/>
      <c r="BR124" s="976"/>
      <c r="BS124" s="976"/>
      <c r="BT124" s="976"/>
      <c r="BU124" s="976"/>
      <c r="BV124" s="976"/>
      <c r="BW124" s="976"/>
      <c r="BX124" s="976"/>
      <c r="BY124" s="976"/>
      <c r="BZ124" s="976"/>
      <c r="CA124" s="976"/>
      <c r="CB124" s="976"/>
      <c r="CC124" s="976"/>
      <c r="CD124" s="956"/>
      <c r="CE124" s="957"/>
      <c r="CF124" s="957"/>
      <c r="CG124" s="957"/>
      <c r="CH124" s="957"/>
      <c r="CI124" s="957"/>
      <c r="CJ124" s="957"/>
      <c r="CK124" s="957"/>
      <c r="CL124" s="957"/>
      <c r="CM124" s="957"/>
      <c r="CN124" s="957"/>
      <c r="CO124" s="957"/>
      <c r="CP124" s="981"/>
      <c r="CQ124" s="982"/>
      <c r="CR124" s="982"/>
      <c r="CS124" s="982"/>
      <c r="CT124" s="982"/>
      <c r="CU124" s="982"/>
      <c r="CV124" s="982"/>
      <c r="CW124" s="982"/>
      <c r="CX124" s="982"/>
      <c r="CY124" s="982"/>
      <c r="CZ124" s="987"/>
      <c r="DA124" s="950"/>
      <c r="DB124" s="950"/>
      <c r="DC124" s="950"/>
      <c r="DD124" s="950"/>
      <c r="DE124" s="950"/>
      <c r="DF124" s="950"/>
      <c r="DG124" s="950"/>
      <c r="DH124" s="951"/>
      <c r="DI124" s="962"/>
      <c r="DJ124" s="962"/>
      <c r="DK124" s="962"/>
      <c r="DL124" s="962"/>
      <c r="DM124" s="963"/>
      <c r="DO124" s="975"/>
      <c r="DP124" s="975"/>
      <c r="DQ124" s="975"/>
      <c r="DR124" s="975"/>
      <c r="DS124" s="975"/>
      <c r="DT124" s="975"/>
      <c r="DU124" s="976"/>
      <c r="DV124" s="976"/>
      <c r="DW124" s="976"/>
      <c r="DX124" s="976"/>
      <c r="DY124" s="976"/>
      <c r="DZ124" s="976"/>
      <c r="EA124" s="976"/>
      <c r="EB124" s="976"/>
      <c r="EC124" s="976"/>
      <c r="ED124" s="976"/>
      <c r="EE124" s="976"/>
      <c r="EF124" s="976"/>
      <c r="EG124" s="976"/>
      <c r="EH124" s="976"/>
      <c r="EI124" s="976"/>
      <c r="EJ124" s="976"/>
      <c r="EK124" s="976"/>
      <c r="EL124" s="976"/>
      <c r="EM124" s="976"/>
      <c r="EN124" s="976"/>
      <c r="EO124" s="976"/>
      <c r="EP124" s="976"/>
      <c r="EQ124" s="976"/>
      <c r="ER124" s="976"/>
      <c r="ES124" s="976"/>
      <c r="ET124" s="976"/>
      <c r="EU124" s="966"/>
      <c r="EV124" s="967"/>
      <c r="EW124" s="967"/>
      <c r="EX124" s="967"/>
      <c r="EY124" s="967"/>
      <c r="EZ124" s="967"/>
      <c r="FA124" s="967"/>
      <c r="FB124" s="967"/>
      <c r="FC124" s="967"/>
      <c r="FD124" s="967"/>
      <c r="FE124" s="967"/>
      <c r="FF124" s="981"/>
      <c r="FG124" s="982"/>
      <c r="FH124" s="982"/>
      <c r="FI124" s="982"/>
      <c r="FJ124" s="982"/>
      <c r="FK124" s="982"/>
      <c r="FL124" s="949"/>
      <c r="FM124" s="950"/>
      <c r="FN124" s="950"/>
      <c r="FO124" s="951"/>
      <c r="FP124" s="970"/>
      <c r="FQ124" s="971"/>
    </row>
    <row r="125" spans="1:183" ht="6" customHeight="1" thickBot="1"/>
    <row r="126" spans="1:183" ht="6" customHeight="1">
      <c r="A126" s="927" t="s">
        <v>266</v>
      </c>
      <c r="B126" s="927"/>
      <c r="C126" s="927"/>
      <c r="D126" s="927"/>
      <c r="E126" s="927"/>
      <c r="F126" s="927"/>
      <c r="G126" s="927"/>
      <c r="H126" s="927"/>
      <c r="I126" s="927"/>
      <c r="J126" s="927"/>
      <c r="K126" s="927"/>
      <c r="L126" s="927"/>
      <c r="M126" s="927"/>
      <c r="N126" s="927"/>
      <c r="O126" s="927"/>
      <c r="P126" s="927"/>
      <c r="Q126" s="927"/>
      <c r="R126" s="927"/>
      <c r="S126" s="927"/>
      <c r="T126" s="927"/>
      <c r="U126" s="927"/>
      <c r="V126" s="927"/>
      <c r="W126" s="927"/>
      <c r="X126" s="927"/>
      <c r="Y126" s="927"/>
      <c r="Z126" s="927"/>
      <c r="AA126" s="927"/>
      <c r="AB126" s="927"/>
      <c r="AC126" s="927"/>
      <c r="AD126" s="927"/>
      <c r="AE126" s="927"/>
      <c r="AF126" s="927"/>
      <c r="AG126" s="927"/>
      <c r="AH126" s="927"/>
      <c r="AI126" s="927"/>
      <c r="AJ126" s="927"/>
      <c r="AK126" s="927"/>
      <c r="AL126" s="927"/>
      <c r="AM126" s="927"/>
      <c r="AN126" s="927"/>
      <c r="AO126" s="927"/>
      <c r="AP126" s="927"/>
      <c r="AQ126" s="927"/>
      <c r="AR126" s="927"/>
      <c r="AS126" s="927"/>
      <c r="AT126" s="927"/>
      <c r="AU126" s="927"/>
      <c r="AV126" s="927"/>
      <c r="AW126" s="927"/>
      <c r="AX126" s="927"/>
      <c r="AY126" s="927"/>
      <c r="AZ126" s="927"/>
      <c r="BA126" s="927"/>
      <c r="BB126" s="927"/>
      <c r="BC126" s="927"/>
      <c r="BD126" s="927"/>
      <c r="BE126" s="927"/>
      <c r="BF126" s="927"/>
      <c r="BG126" s="927"/>
      <c r="BH126" s="927"/>
      <c r="BI126" s="927"/>
      <c r="BJ126" s="927"/>
      <c r="BK126" s="927"/>
      <c r="BL126" s="927"/>
      <c r="BM126" s="927"/>
      <c r="BN126" s="927"/>
      <c r="BO126" s="927"/>
      <c r="DM126" s="928" t="s">
        <v>267</v>
      </c>
      <c r="DN126" s="929"/>
      <c r="DO126" s="929"/>
      <c r="DP126" s="929"/>
      <c r="DQ126" s="929"/>
      <c r="DR126" s="929"/>
      <c r="DS126" s="929"/>
      <c r="DT126" s="929"/>
      <c r="DU126" s="929"/>
      <c r="DV126" s="929"/>
      <c r="DW126" s="929"/>
      <c r="DX126" s="929"/>
      <c r="DY126" s="929"/>
      <c r="DZ126" s="929"/>
      <c r="EA126" s="929"/>
      <c r="EB126" s="929"/>
      <c r="EC126" s="929"/>
      <c r="ED126" s="929"/>
      <c r="EE126" s="929"/>
      <c r="EF126" s="929"/>
      <c r="EG126" s="929"/>
      <c r="EH126" s="929"/>
      <c r="EI126" s="929"/>
      <c r="EJ126" s="929"/>
      <c r="EK126" s="928" t="s">
        <v>268</v>
      </c>
      <c r="EL126" s="929"/>
      <c r="EM126" s="929"/>
      <c r="EN126" s="929"/>
      <c r="EO126" s="929"/>
      <c r="EP126" s="929"/>
      <c r="EQ126" s="929"/>
      <c r="ER126" s="929"/>
      <c r="ES126" s="929"/>
      <c r="ET126" s="929"/>
      <c r="EU126" s="929"/>
      <c r="EV126" s="929"/>
      <c r="EW126" s="929"/>
      <c r="EX126" s="929"/>
      <c r="EY126" s="929"/>
      <c r="EZ126" s="929"/>
      <c r="FA126" s="929"/>
      <c r="FB126" s="929"/>
      <c r="FC126" s="929"/>
      <c r="FD126" s="931"/>
      <c r="FE126" s="933" t="s">
        <v>269</v>
      </c>
      <c r="FF126" s="934"/>
      <c r="FG126" s="934"/>
      <c r="FH126" s="934"/>
      <c r="FI126" s="934"/>
      <c r="FJ126" s="934"/>
      <c r="FK126" s="934"/>
      <c r="FL126" s="934"/>
      <c r="FM126" s="934"/>
      <c r="FN126" s="934"/>
      <c r="FO126" s="935"/>
    </row>
    <row r="127" spans="1:183" ht="6" customHeight="1" thickBot="1">
      <c r="A127" s="927"/>
      <c r="B127" s="927"/>
      <c r="C127" s="927"/>
      <c r="D127" s="927"/>
      <c r="E127" s="927"/>
      <c r="F127" s="927"/>
      <c r="G127" s="927"/>
      <c r="H127" s="927"/>
      <c r="I127" s="927"/>
      <c r="J127" s="927"/>
      <c r="K127" s="927"/>
      <c r="L127" s="927"/>
      <c r="M127" s="927"/>
      <c r="N127" s="927"/>
      <c r="O127" s="927"/>
      <c r="P127" s="927"/>
      <c r="Q127" s="927"/>
      <c r="R127" s="927"/>
      <c r="S127" s="927"/>
      <c r="T127" s="927"/>
      <c r="U127" s="927"/>
      <c r="V127" s="927"/>
      <c r="W127" s="927"/>
      <c r="X127" s="927"/>
      <c r="Y127" s="927"/>
      <c r="Z127" s="927"/>
      <c r="AA127" s="927"/>
      <c r="AB127" s="927"/>
      <c r="AC127" s="927"/>
      <c r="AD127" s="927"/>
      <c r="AE127" s="927"/>
      <c r="AF127" s="927"/>
      <c r="AG127" s="927"/>
      <c r="AH127" s="927"/>
      <c r="AI127" s="927"/>
      <c r="AJ127" s="927"/>
      <c r="AK127" s="927"/>
      <c r="AL127" s="927"/>
      <c r="AM127" s="927"/>
      <c r="AN127" s="927"/>
      <c r="AO127" s="927"/>
      <c r="AP127" s="927"/>
      <c r="AQ127" s="927"/>
      <c r="AR127" s="927"/>
      <c r="AS127" s="927"/>
      <c r="AT127" s="927"/>
      <c r="AU127" s="927"/>
      <c r="AV127" s="927"/>
      <c r="AW127" s="927"/>
      <c r="AX127" s="927"/>
      <c r="AY127" s="927"/>
      <c r="AZ127" s="927"/>
      <c r="BA127" s="927"/>
      <c r="BB127" s="927"/>
      <c r="BC127" s="927"/>
      <c r="BD127" s="927"/>
      <c r="BE127" s="927"/>
      <c r="BF127" s="927"/>
      <c r="BG127" s="927"/>
      <c r="BH127" s="927"/>
      <c r="BI127" s="927"/>
      <c r="BJ127" s="927"/>
      <c r="BK127" s="927"/>
      <c r="BL127" s="927"/>
      <c r="BM127" s="927"/>
      <c r="BN127" s="927"/>
      <c r="BO127" s="927"/>
      <c r="DM127" s="930"/>
      <c r="DN127" s="912"/>
      <c r="DO127" s="912"/>
      <c r="DP127" s="912"/>
      <c r="DQ127" s="912"/>
      <c r="DR127" s="912"/>
      <c r="DS127" s="912"/>
      <c r="DT127" s="912"/>
      <c r="DU127" s="912"/>
      <c r="DV127" s="912"/>
      <c r="DW127" s="912"/>
      <c r="DX127" s="912"/>
      <c r="DY127" s="912"/>
      <c r="DZ127" s="912"/>
      <c r="EA127" s="912"/>
      <c r="EB127" s="912"/>
      <c r="EC127" s="912"/>
      <c r="ED127" s="912"/>
      <c r="EE127" s="912"/>
      <c r="EF127" s="912"/>
      <c r="EG127" s="912"/>
      <c r="EH127" s="912"/>
      <c r="EI127" s="912"/>
      <c r="EJ127" s="912"/>
      <c r="EK127" s="930"/>
      <c r="EL127" s="912"/>
      <c r="EM127" s="912"/>
      <c r="EN127" s="912"/>
      <c r="EO127" s="912"/>
      <c r="EP127" s="912"/>
      <c r="EQ127" s="912"/>
      <c r="ER127" s="912"/>
      <c r="ES127" s="912"/>
      <c r="ET127" s="912"/>
      <c r="EU127" s="912"/>
      <c r="EV127" s="912"/>
      <c r="EW127" s="912"/>
      <c r="EX127" s="912"/>
      <c r="EY127" s="912"/>
      <c r="EZ127" s="912"/>
      <c r="FA127" s="912"/>
      <c r="FB127" s="912"/>
      <c r="FC127" s="912"/>
      <c r="FD127" s="932"/>
      <c r="FE127" s="936"/>
      <c r="FF127" s="937"/>
      <c r="FG127" s="937"/>
      <c r="FH127" s="937"/>
      <c r="FI127" s="937"/>
      <c r="FJ127" s="937"/>
      <c r="FK127" s="937"/>
      <c r="FL127" s="937"/>
      <c r="FM127" s="937"/>
      <c r="FN127" s="937"/>
      <c r="FO127" s="938"/>
    </row>
    <row r="128" spans="1:183" ht="6" customHeight="1" thickBot="1">
      <c r="A128" s="927"/>
      <c r="B128" s="927"/>
      <c r="C128" s="927"/>
      <c r="D128" s="927"/>
      <c r="E128" s="927"/>
      <c r="F128" s="927"/>
      <c r="G128" s="927"/>
      <c r="H128" s="927"/>
      <c r="I128" s="927"/>
      <c r="J128" s="927"/>
      <c r="K128" s="927"/>
      <c r="L128" s="927"/>
      <c r="M128" s="927"/>
      <c r="N128" s="927"/>
      <c r="O128" s="927"/>
      <c r="P128" s="927"/>
      <c r="Q128" s="927"/>
      <c r="R128" s="927"/>
      <c r="S128" s="927"/>
      <c r="T128" s="927"/>
      <c r="U128" s="927"/>
      <c r="V128" s="927"/>
      <c r="W128" s="927"/>
      <c r="X128" s="927"/>
      <c r="Y128" s="927"/>
      <c r="Z128" s="927"/>
      <c r="AA128" s="927"/>
      <c r="AB128" s="927"/>
      <c r="AC128" s="927"/>
      <c r="AD128" s="927"/>
      <c r="AE128" s="927"/>
      <c r="AF128" s="927"/>
      <c r="AG128" s="927"/>
      <c r="AH128" s="927"/>
      <c r="AI128" s="927"/>
      <c r="AJ128" s="927"/>
      <c r="AK128" s="927"/>
      <c r="AL128" s="927"/>
      <c r="AM128" s="927"/>
      <c r="AN128" s="927"/>
      <c r="AO128" s="927"/>
      <c r="AP128" s="927"/>
      <c r="AQ128" s="927"/>
      <c r="AR128" s="927"/>
      <c r="AS128" s="927"/>
      <c r="AT128" s="927"/>
      <c r="AU128" s="927"/>
      <c r="AV128" s="927"/>
      <c r="AW128" s="927"/>
      <c r="AX128" s="927"/>
      <c r="AY128" s="927"/>
      <c r="AZ128" s="927"/>
      <c r="BA128" s="927"/>
      <c r="BB128" s="927"/>
      <c r="BC128" s="927"/>
      <c r="BD128" s="927"/>
      <c r="BE128" s="927"/>
      <c r="BF128" s="927"/>
      <c r="BG128" s="927"/>
      <c r="BH128" s="927"/>
      <c r="BI128" s="927"/>
      <c r="BJ128" s="927"/>
      <c r="BK128" s="927"/>
      <c r="BL128" s="927"/>
      <c r="BM128" s="927"/>
      <c r="BN128" s="927"/>
      <c r="BO128" s="927"/>
      <c r="DC128" s="902" t="s">
        <v>270</v>
      </c>
      <c r="DD128" s="902"/>
      <c r="DE128" s="902"/>
      <c r="DF128" s="902"/>
      <c r="DG128" s="902"/>
      <c r="DH128" s="902"/>
      <c r="DI128" s="902"/>
      <c r="DJ128" s="902"/>
      <c r="DK128" s="902"/>
      <c r="DL128" s="903"/>
      <c r="DM128" s="939"/>
      <c r="DN128" s="940"/>
      <c r="DO128" s="940"/>
      <c r="DP128" s="940"/>
      <c r="DQ128" s="940"/>
      <c r="DR128" s="940"/>
      <c r="DS128" s="940"/>
      <c r="DT128" s="940"/>
      <c r="DU128" s="940"/>
      <c r="DV128" s="940"/>
      <c r="DW128" s="940"/>
      <c r="DX128" s="940"/>
      <c r="DY128" s="940"/>
      <c r="DZ128" s="940"/>
      <c r="EA128" s="940"/>
      <c r="EB128" s="940"/>
      <c r="EC128" s="940"/>
      <c r="ED128" s="940"/>
      <c r="EE128" s="940"/>
      <c r="EF128" s="940"/>
      <c r="EG128" s="940"/>
      <c r="EH128" s="941" t="s">
        <v>210</v>
      </c>
      <c r="EI128" s="941"/>
      <c r="EJ128" s="941"/>
      <c r="EK128" s="939"/>
      <c r="EL128" s="940"/>
      <c r="EM128" s="940"/>
      <c r="EN128" s="940"/>
      <c r="EO128" s="940"/>
      <c r="EP128" s="940"/>
      <c r="EQ128" s="940"/>
      <c r="ER128" s="940"/>
      <c r="ES128" s="940"/>
      <c r="ET128" s="940"/>
      <c r="EU128" s="940"/>
      <c r="EV128" s="940"/>
      <c r="EW128" s="940"/>
      <c r="EX128" s="940"/>
      <c r="EY128" s="940"/>
      <c r="EZ128" s="940"/>
      <c r="FA128" s="940"/>
      <c r="FB128" s="941" t="s">
        <v>210</v>
      </c>
      <c r="FC128" s="941"/>
      <c r="FD128" s="942"/>
      <c r="FE128" s="921"/>
      <c r="FF128" s="922"/>
      <c r="FG128" s="922"/>
      <c r="FH128" s="922"/>
      <c r="FI128" s="922"/>
      <c r="FJ128" s="922"/>
      <c r="FK128" s="922"/>
      <c r="FL128" s="922"/>
      <c r="FM128" s="923"/>
      <c r="FN128" s="913" t="s">
        <v>210</v>
      </c>
      <c r="FO128" s="914"/>
      <c r="FP128" s="169"/>
      <c r="FQ128" s="165"/>
      <c r="FR128" s="165"/>
    </row>
    <row r="129" spans="1:176" ht="6" customHeight="1" thickBot="1">
      <c r="A129" s="927"/>
      <c r="B129" s="927"/>
      <c r="C129" s="927"/>
      <c r="D129" s="927"/>
      <c r="E129" s="927"/>
      <c r="F129" s="927"/>
      <c r="G129" s="927"/>
      <c r="H129" s="927"/>
      <c r="I129" s="927"/>
      <c r="J129" s="927"/>
      <c r="K129" s="927"/>
      <c r="L129" s="927"/>
      <c r="M129" s="927"/>
      <c r="N129" s="927"/>
      <c r="O129" s="927"/>
      <c r="P129" s="927"/>
      <c r="Q129" s="927"/>
      <c r="R129" s="927"/>
      <c r="S129" s="927"/>
      <c r="T129" s="927"/>
      <c r="U129" s="927"/>
      <c r="V129" s="927"/>
      <c r="W129" s="927"/>
      <c r="X129" s="927"/>
      <c r="Y129" s="927"/>
      <c r="Z129" s="927"/>
      <c r="AA129" s="927"/>
      <c r="AB129" s="927"/>
      <c r="AC129" s="927"/>
      <c r="AD129" s="927"/>
      <c r="AE129" s="927"/>
      <c r="AF129" s="927"/>
      <c r="AG129" s="927"/>
      <c r="AH129" s="927"/>
      <c r="AI129" s="927"/>
      <c r="AJ129" s="927"/>
      <c r="AK129" s="927"/>
      <c r="AL129" s="927"/>
      <c r="AM129" s="927"/>
      <c r="AN129" s="927"/>
      <c r="AO129" s="927"/>
      <c r="AP129" s="927"/>
      <c r="AQ129" s="927"/>
      <c r="AR129" s="927"/>
      <c r="AS129" s="927"/>
      <c r="AT129" s="927"/>
      <c r="AU129" s="927"/>
      <c r="AV129" s="927"/>
      <c r="AW129" s="927"/>
      <c r="AX129" s="927"/>
      <c r="AY129" s="927"/>
      <c r="AZ129" s="927"/>
      <c r="BA129" s="927"/>
      <c r="BB129" s="927"/>
      <c r="BC129" s="927"/>
      <c r="BD129" s="927"/>
      <c r="BE129" s="927"/>
      <c r="BF129" s="927"/>
      <c r="BG129" s="927"/>
      <c r="BH129" s="927"/>
      <c r="BI129" s="927"/>
      <c r="BJ129" s="927"/>
      <c r="BK129" s="927"/>
      <c r="BL129" s="927"/>
      <c r="BM129" s="927"/>
      <c r="BN129" s="927"/>
      <c r="BO129" s="927"/>
      <c r="DC129" s="902"/>
      <c r="DD129" s="902"/>
      <c r="DE129" s="902"/>
      <c r="DF129" s="902"/>
      <c r="DG129" s="902"/>
      <c r="DH129" s="902"/>
      <c r="DI129" s="902"/>
      <c r="DJ129" s="902"/>
      <c r="DK129" s="902"/>
      <c r="DL129" s="903"/>
      <c r="DM129" s="906"/>
      <c r="DN129" s="907"/>
      <c r="DO129" s="907"/>
      <c r="DP129" s="907"/>
      <c r="DQ129" s="907"/>
      <c r="DR129" s="907"/>
      <c r="DS129" s="907"/>
      <c r="DT129" s="907"/>
      <c r="DU129" s="907"/>
      <c r="DV129" s="907"/>
      <c r="DW129" s="907"/>
      <c r="DX129" s="907"/>
      <c r="DY129" s="907"/>
      <c r="DZ129" s="907"/>
      <c r="EA129" s="907"/>
      <c r="EB129" s="907"/>
      <c r="EC129" s="907"/>
      <c r="ED129" s="907"/>
      <c r="EE129" s="907"/>
      <c r="EF129" s="907"/>
      <c r="EG129" s="907"/>
      <c r="EH129" s="909"/>
      <c r="EI129" s="909"/>
      <c r="EJ129" s="909"/>
      <c r="EK129" s="906"/>
      <c r="EL129" s="907"/>
      <c r="EM129" s="907"/>
      <c r="EN129" s="907"/>
      <c r="EO129" s="907"/>
      <c r="EP129" s="907"/>
      <c r="EQ129" s="907"/>
      <c r="ER129" s="907"/>
      <c r="ES129" s="907"/>
      <c r="ET129" s="907"/>
      <c r="EU129" s="907"/>
      <c r="EV129" s="907"/>
      <c r="EW129" s="907"/>
      <c r="EX129" s="907"/>
      <c r="EY129" s="907"/>
      <c r="EZ129" s="907"/>
      <c r="FA129" s="907"/>
      <c r="FB129" s="909"/>
      <c r="FC129" s="909"/>
      <c r="FD129" s="911"/>
      <c r="FE129" s="924"/>
      <c r="FF129" s="925"/>
      <c r="FG129" s="925"/>
      <c r="FH129" s="925"/>
      <c r="FI129" s="925"/>
      <c r="FJ129" s="925"/>
      <c r="FK129" s="925"/>
      <c r="FL129" s="925"/>
      <c r="FM129" s="926"/>
      <c r="FN129" s="915"/>
      <c r="FO129" s="916"/>
      <c r="FP129" s="169"/>
      <c r="FQ129" s="165"/>
      <c r="FR129" s="165"/>
    </row>
    <row r="130" spans="1:176" ht="6" customHeight="1" thickBot="1">
      <c r="DC130" s="902" t="s">
        <v>271</v>
      </c>
      <c r="DD130" s="902"/>
      <c r="DE130" s="902"/>
      <c r="DF130" s="902"/>
      <c r="DG130" s="902"/>
      <c r="DH130" s="902"/>
      <c r="DI130" s="902"/>
      <c r="DJ130" s="902"/>
      <c r="DK130" s="902"/>
      <c r="DL130" s="903"/>
      <c r="DM130" s="917"/>
      <c r="DN130" s="918"/>
      <c r="DO130" s="918"/>
      <c r="DP130" s="918"/>
      <c r="DQ130" s="918"/>
      <c r="DR130" s="918"/>
      <c r="DS130" s="918"/>
      <c r="DT130" s="918"/>
      <c r="DU130" s="918"/>
      <c r="DV130" s="918"/>
      <c r="DW130" s="918"/>
      <c r="DX130" s="918"/>
      <c r="DY130" s="918"/>
      <c r="DZ130" s="918"/>
      <c r="EA130" s="918"/>
      <c r="EB130" s="918"/>
      <c r="EC130" s="918"/>
      <c r="ED130" s="918"/>
      <c r="EE130" s="918"/>
      <c r="EF130" s="918"/>
      <c r="EG130" s="918"/>
      <c r="EH130" s="919" t="s">
        <v>210</v>
      </c>
      <c r="EI130" s="919"/>
      <c r="EJ130" s="919"/>
      <c r="EK130" s="917"/>
      <c r="EL130" s="918"/>
      <c r="EM130" s="918"/>
      <c r="EN130" s="918"/>
      <c r="EO130" s="918"/>
      <c r="EP130" s="918"/>
      <c r="EQ130" s="918"/>
      <c r="ER130" s="918"/>
      <c r="ES130" s="918"/>
      <c r="ET130" s="918"/>
      <c r="EU130" s="918"/>
      <c r="EV130" s="918"/>
      <c r="EW130" s="918"/>
      <c r="EX130" s="918"/>
      <c r="EY130" s="918"/>
      <c r="EZ130" s="918"/>
      <c r="FA130" s="918"/>
      <c r="FB130" s="919" t="s">
        <v>210</v>
      </c>
      <c r="FC130" s="919"/>
      <c r="FD130" s="920"/>
      <c r="FE130" s="921"/>
      <c r="FF130" s="922"/>
      <c r="FG130" s="922"/>
      <c r="FH130" s="922"/>
      <c r="FI130" s="922"/>
      <c r="FJ130" s="922"/>
      <c r="FK130" s="922"/>
      <c r="FL130" s="922"/>
      <c r="FM130" s="923"/>
      <c r="FN130" s="913" t="s">
        <v>210</v>
      </c>
      <c r="FO130" s="914"/>
      <c r="FP130" s="169"/>
      <c r="FQ130" s="165"/>
      <c r="FR130" s="165"/>
    </row>
    <row r="131" spans="1:176" ht="6" customHeight="1" thickBot="1">
      <c r="C131" s="901" t="s">
        <v>272</v>
      </c>
      <c r="D131" s="901"/>
      <c r="E131" s="901"/>
      <c r="F131" s="901"/>
      <c r="G131" s="901"/>
      <c r="H131" s="912">
        <v>8</v>
      </c>
      <c r="I131" s="912"/>
      <c r="J131" s="912"/>
      <c r="K131" s="912"/>
      <c r="L131" s="912"/>
      <c r="M131" s="901" t="s">
        <v>65</v>
      </c>
      <c r="N131" s="901"/>
      <c r="O131" s="901"/>
      <c r="P131" s="901"/>
      <c r="Q131" s="912"/>
      <c r="R131" s="912"/>
      <c r="S131" s="912"/>
      <c r="T131" s="912"/>
      <c r="U131" s="901" t="s">
        <v>93</v>
      </c>
      <c r="V131" s="901"/>
      <c r="W131" s="901"/>
      <c r="X131" s="901"/>
      <c r="Y131" s="912"/>
      <c r="Z131" s="912"/>
      <c r="AA131" s="912"/>
      <c r="AB131" s="912"/>
      <c r="AC131" s="901" t="s">
        <v>273</v>
      </c>
      <c r="AD131" s="901"/>
      <c r="AE131" s="901"/>
      <c r="DC131" s="902"/>
      <c r="DD131" s="902"/>
      <c r="DE131" s="902"/>
      <c r="DF131" s="902"/>
      <c r="DG131" s="902"/>
      <c r="DH131" s="902"/>
      <c r="DI131" s="902"/>
      <c r="DJ131" s="902"/>
      <c r="DK131" s="902"/>
      <c r="DL131" s="903"/>
      <c r="DM131" s="906"/>
      <c r="DN131" s="907"/>
      <c r="DO131" s="907"/>
      <c r="DP131" s="907"/>
      <c r="DQ131" s="907"/>
      <c r="DR131" s="907"/>
      <c r="DS131" s="907"/>
      <c r="DT131" s="907"/>
      <c r="DU131" s="907"/>
      <c r="DV131" s="907"/>
      <c r="DW131" s="907"/>
      <c r="DX131" s="907"/>
      <c r="DY131" s="907"/>
      <c r="DZ131" s="907"/>
      <c r="EA131" s="907"/>
      <c r="EB131" s="907"/>
      <c r="EC131" s="907"/>
      <c r="ED131" s="907"/>
      <c r="EE131" s="907"/>
      <c r="EF131" s="907"/>
      <c r="EG131" s="907"/>
      <c r="EH131" s="909"/>
      <c r="EI131" s="909"/>
      <c r="EJ131" s="909"/>
      <c r="EK131" s="906"/>
      <c r="EL131" s="907"/>
      <c r="EM131" s="907"/>
      <c r="EN131" s="907"/>
      <c r="EO131" s="907"/>
      <c r="EP131" s="907"/>
      <c r="EQ131" s="907"/>
      <c r="ER131" s="907"/>
      <c r="ES131" s="907"/>
      <c r="ET131" s="907"/>
      <c r="EU131" s="907"/>
      <c r="EV131" s="907"/>
      <c r="EW131" s="907"/>
      <c r="EX131" s="907"/>
      <c r="EY131" s="907"/>
      <c r="EZ131" s="907"/>
      <c r="FA131" s="907"/>
      <c r="FB131" s="909"/>
      <c r="FC131" s="909"/>
      <c r="FD131" s="911"/>
      <c r="FE131" s="924"/>
      <c r="FF131" s="925"/>
      <c r="FG131" s="925"/>
      <c r="FH131" s="925"/>
      <c r="FI131" s="925"/>
      <c r="FJ131" s="925"/>
      <c r="FK131" s="925"/>
      <c r="FL131" s="925"/>
      <c r="FM131" s="926"/>
      <c r="FN131" s="915"/>
      <c r="FO131" s="916"/>
      <c r="FP131" s="169"/>
      <c r="FQ131" s="165"/>
      <c r="FR131" s="165"/>
    </row>
    <row r="132" spans="1:176" ht="6" customHeight="1">
      <c r="C132" s="901"/>
      <c r="D132" s="901"/>
      <c r="E132" s="901"/>
      <c r="F132" s="901"/>
      <c r="G132" s="901"/>
      <c r="H132" s="912"/>
      <c r="I132" s="912"/>
      <c r="J132" s="912"/>
      <c r="K132" s="912"/>
      <c r="L132" s="912"/>
      <c r="M132" s="901"/>
      <c r="N132" s="901"/>
      <c r="O132" s="901"/>
      <c r="P132" s="901"/>
      <c r="Q132" s="912"/>
      <c r="R132" s="912"/>
      <c r="S132" s="912"/>
      <c r="T132" s="912"/>
      <c r="U132" s="901"/>
      <c r="V132" s="901"/>
      <c r="W132" s="901"/>
      <c r="X132" s="901"/>
      <c r="Y132" s="912"/>
      <c r="Z132" s="912"/>
      <c r="AA132" s="912"/>
      <c r="AB132" s="912"/>
      <c r="AC132" s="901"/>
      <c r="AD132" s="901"/>
      <c r="AE132" s="901"/>
      <c r="DC132" s="902" t="s">
        <v>274</v>
      </c>
      <c r="DD132" s="902"/>
      <c r="DE132" s="902"/>
      <c r="DF132" s="902"/>
      <c r="DG132" s="902"/>
      <c r="DH132" s="902"/>
      <c r="DI132" s="902"/>
      <c r="DJ132" s="902"/>
      <c r="DK132" s="902"/>
      <c r="DL132" s="903"/>
      <c r="DM132" s="904"/>
      <c r="DN132" s="905"/>
      <c r="DO132" s="905"/>
      <c r="DP132" s="905"/>
      <c r="DQ132" s="905"/>
      <c r="DR132" s="905"/>
      <c r="DS132" s="905"/>
      <c r="DT132" s="905"/>
      <c r="DU132" s="905"/>
      <c r="DV132" s="905"/>
      <c r="DW132" s="905"/>
      <c r="DX132" s="905"/>
      <c r="DY132" s="905"/>
      <c r="DZ132" s="905"/>
      <c r="EA132" s="905"/>
      <c r="EB132" s="905"/>
      <c r="EC132" s="905"/>
      <c r="ED132" s="905"/>
      <c r="EE132" s="905"/>
      <c r="EF132" s="905"/>
      <c r="EG132" s="905"/>
      <c r="EH132" s="908" t="s">
        <v>210</v>
      </c>
      <c r="EI132" s="908"/>
      <c r="EJ132" s="908"/>
      <c r="EK132" s="904"/>
      <c r="EL132" s="905"/>
      <c r="EM132" s="905"/>
      <c r="EN132" s="905"/>
      <c r="EO132" s="905"/>
      <c r="EP132" s="905"/>
      <c r="EQ132" s="905"/>
      <c r="ER132" s="905"/>
      <c r="ES132" s="905"/>
      <c r="ET132" s="905"/>
      <c r="EU132" s="905"/>
      <c r="EV132" s="905"/>
      <c r="EW132" s="905"/>
      <c r="EX132" s="905"/>
      <c r="EY132" s="905"/>
      <c r="EZ132" s="905"/>
      <c r="FA132" s="905"/>
      <c r="FB132" s="908" t="s">
        <v>210</v>
      </c>
      <c r="FC132" s="908"/>
      <c r="FD132" s="910"/>
      <c r="FE132" s="885"/>
      <c r="FF132" s="886"/>
      <c r="FG132" s="886"/>
      <c r="FH132" s="886"/>
      <c r="FI132" s="886"/>
      <c r="FJ132" s="886"/>
      <c r="FK132" s="886"/>
      <c r="FL132" s="886"/>
      <c r="FM132" s="887"/>
      <c r="FN132" s="891" t="s">
        <v>210</v>
      </c>
      <c r="FO132" s="892"/>
      <c r="FP132" s="169"/>
      <c r="FQ132" s="165"/>
      <c r="FR132" s="165"/>
    </row>
    <row r="133" spans="1:176" ht="6" customHeight="1" thickBot="1">
      <c r="AF133" s="895" t="s">
        <v>275</v>
      </c>
      <c r="AG133" s="895"/>
      <c r="AH133" s="895"/>
      <c r="AI133" s="895"/>
      <c r="AJ133" s="895"/>
      <c r="AK133" s="895"/>
      <c r="AL133" s="895"/>
      <c r="AM133" s="895"/>
      <c r="AN133" s="895"/>
      <c r="AO133" s="895"/>
      <c r="AP133" s="895"/>
      <c r="AQ133" s="895"/>
      <c r="AR133" s="895"/>
      <c r="AS133" s="895"/>
      <c r="AT133" s="895"/>
      <c r="AU133" s="896"/>
      <c r="AV133" s="896"/>
      <c r="AW133" s="896"/>
      <c r="AX133" s="896"/>
      <c r="AY133" s="896"/>
      <c r="AZ133" s="896"/>
      <c r="BA133" s="896"/>
      <c r="BB133" s="896"/>
      <c r="BC133" s="896"/>
      <c r="BD133" s="896"/>
      <c r="BE133" s="896"/>
      <c r="BF133" s="896"/>
      <c r="BG133" s="896"/>
      <c r="BH133" s="896"/>
      <c r="BI133" s="896"/>
      <c r="BJ133" s="896"/>
      <c r="BK133" s="896"/>
      <c r="BL133" s="896"/>
      <c r="BM133" s="896"/>
      <c r="BN133" s="896"/>
      <c r="BO133" s="896"/>
      <c r="BP133" s="896"/>
      <c r="BQ133" s="896"/>
      <c r="BR133" s="896"/>
      <c r="BS133" s="896"/>
      <c r="BT133" s="896"/>
      <c r="BU133" s="896"/>
      <c r="BV133" s="896"/>
      <c r="BW133" s="896"/>
      <c r="BX133" s="896"/>
      <c r="BY133" s="896"/>
      <c r="BZ133" s="896"/>
      <c r="CA133" s="896"/>
      <c r="CB133" s="896"/>
      <c r="CC133" s="896"/>
      <c r="CD133" s="896"/>
      <c r="CE133" s="896"/>
      <c r="CF133" s="896"/>
      <c r="CG133" s="896"/>
      <c r="CH133" s="896"/>
      <c r="CI133" s="896"/>
      <c r="CJ133" s="896"/>
      <c r="CK133" s="896"/>
      <c r="CL133" s="896"/>
      <c r="CM133" s="896"/>
      <c r="CN133" s="896"/>
      <c r="CO133" s="896"/>
      <c r="CP133" s="896"/>
      <c r="CQ133" s="896"/>
      <c r="CR133" s="895"/>
      <c r="CS133" s="895"/>
      <c r="CT133" s="895"/>
      <c r="CU133" s="895"/>
      <c r="CV133" s="895"/>
      <c r="CW133" s="895"/>
      <c r="DC133" s="902"/>
      <c r="DD133" s="902"/>
      <c r="DE133" s="902"/>
      <c r="DF133" s="902"/>
      <c r="DG133" s="902"/>
      <c r="DH133" s="902"/>
      <c r="DI133" s="902"/>
      <c r="DJ133" s="902"/>
      <c r="DK133" s="902"/>
      <c r="DL133" s="903"/>
      <c r="DM133" s="906"/>
      <c r="DN133" s="907"/>
      <c r="DO133" s="907"/>
      <c r="DP133" s="907"/>
      <c r="DQ133" s="907"/>
      <c r="DR133" s="907"/>
      <c r="DS133" s="907"/>
      <c r="DT133" s="907"/>
      <c r="DU133" s="907"/>
      <c r="DV133" s="907"/>
      <c r="DW133" s="907"/>
      <c r="DX133" s="907"/>
      <c r="DY133" s="907"/>
      <c r="DZ133" s="907"/>
      <c r="EA133" s="907"/>
      <c r="EB133" s="907"/>
      <c r="EC133" s="907"/>
      <c r="ED133" s="907"/>
      <c r="EE133" s="907"/>
      <c r="EF133" s="907"/>
      <c r="EG133" s="907"/>
      <c r="EH133" s="909"/>
      <c r="EI133" s="909"/>
      <c r="EJ133" s="909"/>
      <c r="EK133" s="906"/>
      <c r="EL133" s="907"/>
      <c r="EM133" s="907"/>
      <c r="EN133" s="907"/>
      <c r="EO133" s="907"/>
      <c r="EP133" s="907"/>
      <c r="EQ133" s="907"/>
      <c r="ER133" s="907"/>
      <c r="ES133" s="907"/>
      <c r="ET133" s="907"/>
      <c r="EU133" s="907"/>
      <c r="EV133" s="907"/>
      <c r="EW133" s="907"/>
      <c r="EX133" s="907"/>
      <c r="EY133" s="907"/>
      <c r="EZ133" s="907"/>
      <c r="FA133" s="907"/>
      <c r="FB133" s="909"/>
      <c r="FC133" s="909"/>
      <c r="FD133" s="911"/>
      <c r="FE133" s="888"/>
      <c r="FF133" s="889"/>
      <c r="FG133" s="889"/>
      <c r="FH133" s="889"/>
      <c r="FI133" s="889"/>
      <c r="FJ133" s="889"/>
      <c r="FK133" s="889"/>
      <c r="FL133" s="889"/>
      <c r="FM133" s="890"/>
      <c r="FN133" s="893"/>
      <c r="FO133" s="894"/>
      <c r="FP133" s="169"/>
      <c r="FQ133" s="165"/>
      <c r="FR133" s="165"/>
    </row>
    <row r="134" spans="1:176" ht="6" customHeight="1">
      <c r="AF134" s="895"/>
      <c r="AG134" s="895"/>
      <c r="AH134" s="895"/>
      <c r="AI134" s="895"/>
      <c r="AJ134" s="895"/>
      <c r="AK134" s="895"/>
      <c r="AL134" s="895"/>
      <c r="AM134" s="895"/>
      <c r="AN134" s="895"/>
      <c r="AO134" s="895"/>
      <c r="AP134" s="895"/>
      <c r="AQ134" s="895"/>
      <c r="AR134" s="895"/>
      <c r="AS134" s="895"/>
      <c r="AT134" s="895"/>
      <c r="AU134" s="896"/>
      <c r="AV134" s="896"/>
      <c r="AW134" s="896"/>
      <c r="AX134" s="896"/>
      <c r="AY134" s="896"/>
      <c r="AZ134" s="896"/>
      <c r="BA134" s="896"/>
      <c r="BB134" s="896"/>
      <c r="BC134" s="896"/>
      <c r="BD134" s="896"/>
      <c r="BE134" s="896"/>
      <c r="BF134" s="896"/>
      <c r="BG134" s="896"/>
      <c r="BH134" s="896"/>
      <c r="BI134" s="896"/>
      <c r="BJ134" s="896"/>
      <c r="BK134" s="896"/>
      <c r="BL134" s="896"/>
      <c r="BM134" s="896"/>
      <c r="BN134" s="896"/>
      <c r="BO134" s="896"/>
      <c r="BP134" s="896"/>
      <c r="BQ134" s="896"/>
      <c r="BR134" s="896"/>
      <c r="BS134" s="896"/>
      <c r="BT134" s="896"/>
      <c r="BU134" s="896"/>
      <c r="BV134" s="896"/>
      <c r="BW134" s="896"/>
      <c r="BX134" s="896"/>
      <c r="BY134" s="896"/>
      <c r="BZ134" s="896"/>
      <c r="CA134" s="896"/>
      <c r="CB134" s="896"/>
      <c r="CC134" s="896"/>
      <c r="CD134" s="896"/>
      <c r="CE134" s="896"/>
      <c r="CF134" s="896"/>
      <c r="CG134" s="896"/>
      <c r="CH134" s="896"/>
      <c r="CI134" s="896"/>
      <c r="CJ134" s="896"/>
      <c r="CK134" s="896"/>
      <c r="CL134" s="896"/>
      <c r="CM134" s="896"/>
      <c r="CN134" s="896"/>
      <c r="CO134" s="896"/>
      <c r="CP134" s="896"/>
      <c r="CQ134" s="896"/>
      <c r="CR134" s="895"/>
      <c r="CS134" s="895"/>
      <c r="CT134" s="895"/>
      <c r="CU134" s="895"/>
      <c r="CV134" s="895"/>
      <c r="CW134" s="895"/>
    </row>
    <row r="135" spans="1:176" ht="6" customHeight="1">
      <c r="AF135" s="895"/>
      <c r="AG135" s="895"/>
      <c r="AH135" s="895"/>
      <c r="AI135" s="895"/>
      <c r="AJ135" s="895"/>
      <c r="AK135" s="895"/>
      <c r="AL135" s="895"/>
      <c r="AM135" s="895"/>
      <c r="AN135" s="895"/>
      <c r="AO135" s="895"/>
      <c r="AP135" s="895"/>
      <c r="AQ135" s="895"/>
      <c r="AR135" s="895"/>
      <c r="AS135" s="895"/>
      <c r="AT135" s="895"/>
      <c r="AU135" s="897"/>
      <c r="AV135" s="897"/>
      <c r="AW135" s="897"/>
      <c r="AX135" s="897"/>
      <c r="AY135" s="897"/>
      <c r="AZ135" s="897"/>
      <c r="BA135" s="897"/>
      <c r="BB135" s="897"/>
      <c r="BC135" s="897"/>
      <c r="BD135" s="897"/>
      <c r="BE135" s="897"/>
      <c r="BF135" s="897"/>
      <c r="BG135" s="897"/>
      <c r="BH135" s="897"/>
      <c r="BI135" s="897"/>
      <c r="BJ135" s="897"/>
      <c r="BK135" s="897"/>
      <c r="BL135" s="897"/>
      <c r="BM135" s="897"/>
      <c r="BN135" s="897"/>
      <c r="BO135" s="897"/>
      <c r="BP135" s="897"/>
      <c r="BQ135" s="897"/>
      <c r="BR135" s="897"/>
      <c r="BS135" s="897"/>
      <c r="BT135" s="897"/>
      <c r="BU135" s="897"/>
      <c r="BV135" s="897"/>
      <c r="BW135" s="897"/>
      <c r="BX135" s="897"/>
      <c r="BY135" s="897"/>
      <c r="BZ135" s="897"/>
      <c r="CA135" s="897"/>
      <c r="CB135" s="897"/>
      <c r="CC135" s="897"/>
      <c r="CD135" s="897"/>
      <c r="CE135" s="897"/>
      <c r="CF135" s="897"/>
      <c r="CG135" s="897"/>
      <c r="CH135" s="897"/>
      <c r="CI135" s="897"/>
      <c r="CJ135" s="897"/>
      <c r="CK135" s="897"/>
      <c r="CL135" s="897"/>
      <c r="CM135" s="897"/>
      <c r="CN135" s="897"/>
      <c r="CO135" s="897"/>
      <c r="CP135" s="897"/>
      <c r="CQ135" s="897"/>
      <c r="CR135" s="898"/>
      <c r="CS135" s="898"/>
      <c r="CT135" s="898"/>
      <c r="CU135" s="898"/>
      <c r="CV135" s="898"/>
      <c r="CW135" s="898"/>
      <c r="DP135" s="895" t="s">
        <v>276</v>
      </c>
      <c r="DQ135" s="895"/>
      <c r="DR135" s="895"/>
      <c r="DS135" s="895"/>
      <c r="DT135" s="895"/>
      <c r="DU135" s="895"/>
      <c r="DV135" s="895"/>
      <c r="DW135" s="895"/>
      <c r="DX135" s="895"/>
      <c r="DY135" s="895"/>
      <c r="DZ135" s="895"/>
      <c r="EA135" s="895"/>
      <c r="EB135" s="895"/>
      <c r="EC135" s="895"/>
      <c r="ED135" s="895"/>
      <c r="EE135" s="895"/>
      <c r="EF135" s="895"/>
      <c r="EG135" s="895"/>
      <c r="EH135" s="895"/>
      <c r="EI135" s="895"/>
      <c r="EJ135" s="895"/>
      <c r="EK135" s="899"/>
      <c r="EL135" s="899"/>
      <c r="EM135" s="899"/>
      <c r="EN135" s="899"/>
      <c r="EO135" s="899"/>
      <c r="EP135" s="899"/>
      <c r="EQ135" s="899"/>
      <c r="ER135" s="899"/>
      <c r="ES135" s="899"/>
      <c r="ET135" s="899"/>
      <c r="EU135" s="899"/>
      <c r="EV135" s="899"/>
      <c r="EW135" s="899"/>
      <c r="EX135" s="899"/>
      <c r="EY135" s="899"/>
      <c r="EZ135" s="899"/>
      <c r="FA135" s="899"/>
      <c r="FB135" s="899"/>
      <c r="FC135" s="899"/>
      <c r="FD135" s="899"/>
      <c r="FE135" s="899"/>
      <c r="FF135" s="899"/>
      <c r="FG135" s="899"/>
      <c r="FH135" s="899"/>
      <c r="FI135" s="899"/>
      <c r="FJ135" s="899"/>
      <c r="FK135" s="899"/>
      <c r="FL135" s="899"/>
      <c r="FM135" s="899"/>
      <c r="FO135" s="895"/>
      <c r="FP135" s="895"/>
      <c r="FQ135" s="895"/>
      <c r="FR135" s="145"/>
      <c r="FS135" s="145"/>
      <c r="FT135" s="145"/>
    </row>
    <row r="136" spans="1:176" ht="6" customHeight="1">
      <c r="DP136" s="895"/>
      <c r="DQ136" s="895"/>
      <c r="DR136" s="895"/>
      <c r="DS136" s="895"/>
      <c r="DT136" s="895"/>
      <c r="DU136" s="895"/>
      <c r="DV136" s="895"/>
      <c r="DW136" s="895"/>
      <c r="DX136" s="895"/>
      <c r="DY136" s="895"/>
      <c r="DZ136" s="895"/>
      <c r="EA136" s="895"/>
      <c r="EB136" s="895"/>
      <c r="EC136" s="895"/>
      <c r="ED136" s="895"/>
      <c r="EE136" s="895"/>
      <c r="EF136" s="895"/>
      <c r="EG136" s="895"/>
      <c r="EH136" s="895"/>
      <c r="EI136" s="895"/>
      <c r="EJ136" s="895"/>
      <c r="EK136" s="899"/>
      <c r="EL136" s="899"/>
      <c r="EM136" s="899"/>
      <c r="EN136" s="899"/>
      <c r="EO136" s="899"/>
      <c r="EP136" s="899"/>
      <c r="EQ136" s="899"/>
      <c r="ER136" s="899"/>
      <c r="ES136" s="899"/>
      <c r="ET136" s="899"/>
      <c r="EU136" s="899"/>
      <c r="EV136" s="899"/>
      <c r="EW136" s="899"/>
      <c r="EX136" s="899"/>
      <c r="EY136" s="899"/>
      <c r="EZ136" s="899"/>
      <c r="FA136" s="899"/>
      <c r="FB136" s="899"/>
      <c r="FC136" s="899"/>
      <c r="FD136" s="899"/>
      <c r="FE136" s="899"/>
      <c r="FF136" s="899"/>
      <c r="FG136" s="899"/>
      <c r="FH136" s="899"/>
      <c r="FI136" s="899"/>
      <c r="FJ136" s="899"/>
      <c r="FK136" s="899"/>
      <c r="FL136" s="899"/>
      <c r="FM136" s="899"/>
      <c r="FO136" s="895"/>
      <c r="FP136" s="895"/>
      <c r="FQ136" s="895"/>
      <c r="FR136" s="145"/>
      <c r="FS136" s="145"/>
      <c r="FT136" s="145"/>
    </row>
    <row r="137" spans="1:176" ht="6" customHeight="1">
      <c r="A137" s="881" t="s">
        <v>163</v>
      </c>
      <c r="B137" s="881"/>
      <c r="C137" s="881"/>
      <c r="D137" s="881"/>
      <c r="E137" s="881"/>
      <c r="F137" s="881"/>
      <c r="G137" s="881"/>
      <c r="H137" s="881"/>
      <c r="I137" s="881"/>
      <c r="J137" s="881"/>
      <c r="K137" s="883" t="s">
        <v>277</v>
      </c>
      <c r="L137" s="883"/>
      <c r="M137" s="883"/>
      <c r="N137" s="883"/>
      <c r="O137" s="883"/>
      <c r="P137" s="883"/>
      <c r="Q137" s="883"/>
      <c r="R137" s="883"/>
      <c r="S137" s="883"/>
      <c r="T137" s="883"/>
      <c r="U137" s="883"/>
      <c r="V137" s="883"/>
      <c r="W137" s="883"/>
      <c r="X137" s="883"/>
      <c r="Y137" s="883"/>
      <c r="Z137" s="883"/>
      <c r="AA137" s="883"/>
      <c r="AB137" s="883"/>
      <c r="AC137" s="883"/>
      <c r="AD137" s="883"/>
      <c r="AE137" s="883"/>
      <c r="AF137" s="883"/>
      <c r="AG137" s="883"/>
      <c r="AH137" s="883"/>
      <c r="AI137" s="883"/>
      <c r="AJ137" s="883"/>
      <c r="AK137" s="883"/>
      <c r="AL137" s="883"/>
      <c r="AM137" s="883"/>
      <c r="AN137" s="883"/>
      <c r="AO137" s="883"/>
      <c r="AP137" s="883"/>
      <c r="AQ137" s="883"/>
      <c r="AR137" s="883"/>
      <c r="AS137" s="883"/>
      <c r="AT137" s="883"/>
      <c r="AU137" s="883"/>
      <c r="AV137" s="883"/>
      <c r="AW137" s="883"/>
      <c r="AX137" s="883"/>
      <c r="AY137" s="883"/>
      <c r="AZ137" s="883"/>
      <c r="BA137" s="883"/>
      <c r="BB137" s="883"/>
      <c r="BC137" s="883"/>
      <c r="DP137" s="898"/>
      <c r="DQ137" s="898"/>
      <c r="DR137" s="898"/>
      <c r="DS137" s="898"/>
      <c r="DT137" s="898"/>
      <c r="DU137" s="898"/>
      <c r="DV137" s="898"/>
      <c r="DW137" s="898"/>
      <c r="DX137" s="898"/>
      <c r="DY137" s="898"/>
      <c r="DZ137" s="898"/>
      <c r="EA137" s="898"/>
      <c r="EB137" s="898"/>
      <c r="EC137" s="898"/>
      <c r="ED137" s="898"/>
      <c r="EE137" s="898"/>
      <c r="EF137" s="898"/>
      <c r="EG137" s="898"/>
      <c r="EH137" s="898"/>
      <c r="EI137" s="898"/>
      <c r="EJ137" s="898"/>
      <c r="EK137" s="900"/>
      <c r="EL137" s="900"/>
      <c r="EM137" s="900"/>
      <c r="EN137" s="900"/>
      <c r="EO137" s="900"/>
      <c r="EP137" s="900"/>
      <c r="EQ137" s="900"/>
      <c r="ER137" s="900"/>
      <c r="ES137" s="900"/>
      <c r="ET137" s="900"/>
      <c r="EU137" s="900"/>
      <c r="EV137" s="900"/>
      <c r="EW137" s="900"/>
      <c r="EX137" s="900"/>
      <c r="EY137" s="900"/>
      <c r="EZ137" s="900"/>
      <c r="FA137" s="900"/>
      <c r="FB137" s="900"/>
      <c r="FC137" s="900"/>
      <c r="FD137" s="900"/>
      <c r="FE137" s="900"/>
      <c r="FF137" s="900"/>
      <c r="FG137" s="900"/>
      <c r="FH137" s="900"/>
      <c r="FI137" s="900"/>
      <c r="FJ137" s="900"/>
      <c r="FK137" s="900"/>
      <c r="FL137" s="900"/>
      <c r="FM137" s="900"/>
      <c r="FN137" s="160"/>
      <c r="FO137" s="898"/>
      <c r="FP137" s="898"/>
      <c r="FQ137" s="898"/>
      <c r="FR137" s="145"/>
      <c r="FS137" s="145"/>
      <c r="FT137" s="145"/>
    </row>
    <row r="138" spans="1:176" ht="6" customHeight="1">
      <c r="A138" s="881"/>
      <c r="B138" s="881"/>
      <c r="C138" s="881"/>
      <c r="D138" s="881"/>
      <c r="E138" s="881"/>
      <c r="F138" s="881"/>
      <c r="G138" s="881"/>
      <c r="H138" s="881"/>
      <c r="I138" s="881"/>
      <c r="J138" s="881"/>
      <c r="K138" s="883"/>
      <c r="L138" s="883"/>
      <c r="M138" s="883"/>
      <c r="N138" s="883"/>
      <c r="O138" s="883"/>
      <c r="P138" s="883"/>
      <c r="Q138" s="883"/>
      <c r="R138" s="883"/>
      <c r="S138" s="883"/>
      <c r="T138" s="883"/>
      <c r="U138" s="883"/>
      <c r="V138" s="883"/>
      <c r="W138" s="883"/>
      <c r="X138" s="883"/>
      <c r="Y138" s="883"/>
      <c r="Z138" s="883"/>
      <c r="AA138" s="883"/>
      <c r="AB138" s="883"/>
      <c r="AC138" s="883"/>
      <c r="AD138" s="883"/>
      <c r="AE138" s="883"/>
      <c r="AF138" s="883"/>
      <c r="AG138" s="883"/>
      <c r="AH138" s="883"/>
      <c r="AI138" s="883"/>
      <c r="AJ138" s="883"/>
      <c r="AK138" s="883"/>
      <c r="AL138" s="883"/>
      <c r="AM138" s="883"/>
      <c r="AN138" s="883"/>
      <c r="AO138" s="883"/>
      <c r="AP138" s="883"/>
      <c r="AQ138" s="883"/>
      <c r="AR138" s="883"/>
      <c r="AS138" s="883"/>
      <c r="AT138" s="883"/>
      <c r="AU138" s="883"/>
      <c r="AV138" s="883"/>
      <c r="AW138" s="883"/>
      <c r="AX138" s="883"/>
      <c r="AY138" s="883"/>
      <c r="AZ138" s="883"/>
      <c r="BA138" s="883"/>
      <c r="BB138" s="883"/>
      <c r="BC138" s="883"/>
    </row>
    <row r="139" spans="1:176" ht="6" customHeight="1">
      <c r="A139" s="882"/>
      <c r="B139" s="882"/>
      <c r="C139" s="882"/>
      <c r="D139" s="882"/>
      <c r="E139" s="882"/>
      <c r="F139" s="882"/>
      <c r="G139" s="882"/>
      <c r="H139" s="882"/>
      <c r="I139" s="882"/>
      <c r="J139" s="882"/>
      <c r="K139" s="884"/>
      <c r="L139" s="884"/>
      <c r="M139" s="884"/>
      <c r="N139" s="884"/>
      <c r="O139" s="884"/>
      <c r="P139" s="884"/>
      <c r="Q139" s="884"/>
      <c r="R139" s="884"/>
      <c r="S139" s="884"/>
      <c r="T139" s="884"/>
      <c r="U139" s="884"/>
      <c r="V139" s="884"/>
      <c r="W139" s="884"/>
      <c r="X139" s="884"/>
      <c r="Y139" s="884"/>
      <c r="Z139" s="884"/>
      <c r="AA139" s="884"/>
      <c r="AB139" s="884"/>
      <c r="AC139" s="884"/>
      <c r="AD139" s="884"/>
      <c r="AE139" s="884"/>
      <c r="AF139" s="884"/>
      <c r="AG139" s="884"/>
      <c r="AH139" s="884"/>
      <c r="AI139" s="884"/>
      <c r="AJ139" s="884"/>
      <c r="AK139" s="884"/>
      <c r="AL139" s="884"/>
      <c r="AM139" s="884"/>
      <c r="AN139" s="884"/>
      <c r="AO139" s="884"/>
      <c r="AP139" s="884"/>
      <c r="AQ139" s="884"/>
      <c r="AR139" s="884"/>
      <c r="AS139" s="884"/>
      <c r="AT139" s="884"/>
      <c r="AU139" s="884"/>
      <c r="AV139" s="884"/>
      <c r="AW139" s="884"/>
      <c r="AX139" s="884"/>
      <c r="AY139" s="884"/>
      <c r="AZ139" s="884"/>
      <c r="BA139" s="884"/>
      <c r="BB139" s="884"/>
      <c r="BC139" s="884"/>
    </row>
    <row r="140" spans="1:176" ht="6" customHeight="1"/>
    <row r="141" spans="1:176" ht="6" customHeight="1"/>
    <row r="142" spans="1:176" ht="6" customHeight="1"/>
    <row r="143" spans="1:176" ht="6" customHeight="1"/>
    <row r="144" spans="1:176" ht="6" customHeight="1"/>
    <row r="145" s="144" customFormat="1" ht="6" customHeight="1"/>
    <row r="146" s="144" customFormat="1" ht="6" customHeight="1"/>
    <row r="147" s="144" customFormat="1" ht="6" customHeight="1"/>
    <row r="148" s="144" customFormat="1" ht="6" customHeight="1"/>
    <row r="149" s="144" customFormat="1" ht="6" customHeight="1"/>
    <row r="150" s="144" customFormat="1" ht="6" customHeight="1"/>
    <row r="151" s="144" customFormat="1" ht="6" customHeight="1"/>
    <row r="152" s="144" customFormat="1" ht="6" customHeight="1"/>
    <row r="153" s="144" customFormat="1" ht="6" customHeight="1"/>
    <row r="154" s="144" customFormat="1" ht="6" customHeight="1"/>
    <row r="155" s="144" customFormat="1" ht="6" customHeight="1"/>
    <row r="156" s="144" customFormat="1" ht="6" customHeight="1"/>
    <row r="157" s="144" customFormat="1" ht="6" customHeight="1"/>
    <row r="158" s="144" customFormat="1" ht="6" customHeight="1"/>
    <row r="159" s="144" customFormat="1" ht="6" customHeight="1"/>
    <row r="160" s="144" customFormat="1" ht="6" customHeight="1"/>
    <row r="161" s="144" customFormat="1" ht="6" customHeight="1"/>
    <row r="162" s="144" customFormat="1" ht="6" customHeight="1"/>
    <row r="163" s="144" customFormat="1" ht="6" customHeight="1"/>
    <row r="164" s="144" customFormat="1" ht="6" customHeight="1"/>
    <row r="165" s="144" customFormat="1" ht="6" customHeight="1"/>
    <row r="166" s="144" customFormat="1" ht="6" customHeight="1"/>
    <row r="167" s="144" customFormat="1" ht="6" customHeight="1"/>
    <row r="168" s="144" customFormat="1" ht="6" customHeight="1"/>
    <row r="169" s="144" customFormat="1" ht="6" customHeight="1"/>
    <row r="170" s="144" customFormat="1" ht="6" customHeight="1"/>
    <row r="171" s="144" customFormat="1" ht="6" customHeight="1"/>
    <row r="172" s="144" customFormat="1" ht="6" customHeight="1"/>
    <row r="173" s="144" customFormat="1" ht="6" customHeight="1"/>
    <row r="174" s="144" customFormat="1" ht="6" customHeight="1"/>
    <row r="175" s="144" customFormat="1" ht="6" customHeight="1"/>
    <row r="176" s="144" customFormat="1" ht="6" customHeight="1"/>
    <row r="177" s="144" customFormat="1" ht="6" customHeight="1"/>
    <row r="178" s="144" customFormat="1" ht="6" customHeight="1"/>
    <row r="179" s="144" customFormat="1" ht="6" customHeight="1"/>
    <row r="180" s="144" customFormat="1" ht="6" customHeight="1"/>
    <row r="181" s="144" customFormat="1" ht="6" customHeight="1"/>
    <row r="182" s="144" customFormat="1" ht="6" customHeight="1"/>
    <row r="183" s="144" customFormat="1" ht="6" customHeight="1"/>
    <row r="184" s="144" customFormat="1" ht="6" customHeight="1"/>
    <row r="185" s="144" customFormat="1" ht="6" customHeight="1"/>
    <row r="186" s="144" customFormat="1" ht="6" customHeight="1"/>
    <row r="187" s="144" customFormat="1" ht="6" customHeight="1"/>
    <row r="188" s="144" customFormat="1" ht="6" customHeight="1"/>
    <row r="189" s="144" customFormat="1" ht="6" customHeight="1"/>
    <row r="190" s="144" customFormat="1" ht="6" customHeight="1"/>
    <row r="191" s="144" customFormat="1" ht="6" customHeight="1"/>
    <row r="192" s="144" customFormat="1" ht="6" customHeight="1"/>
    <row r="193" s="144" customFormat="1" ht="6" customHeight="1"/>
    <row r="194" s="144" customFormat="1" ht="6" customHeight="1"/>
    <row r="195" s="144" customFormat="1" ht="6" customHeight="1"/>
    <row r="196" s="144" customFormat="1" ht="6" customHeight="1"/>
    <row r="197" s="144" customFormat="1" ht="6" customHeight="1"/>
    <row r="198" s="144" customFormat="1" ht="6" customHeight="1"/>
    <row r="199" s="144" customFormat="1" ht="6" customHeight="1"/>
    <row r="200" s="144" customFormat="1" ht="6" customHeight="1"/>
    <row r="201" s="144" customFormat="1" ht="6" customHeight="1"/>
    <row r="202" s="144" customFormat="1" ht="6" customHeight="1"/>
    <row r="203" s="144" customFormat="1" ht="6" customHeight="1"/>
    <row r="204" s="144" customFormat="1" ht="6" customHeight="1"/>
    <row r="205" s="144" customFormat="1" ht="6" customHeight="1"/>
    <row r="206" s="144" customFormat="1" ht="6" customHeight="1"/>
    <row r="207" s="144" customFormat="1" ht="6" customHeight="1"/>
    <row r="208" s="144" customFormat="1" ht="6" customHeight="1"/>
    <row r="209" s="144" customFormat="1" ht="6" customHeight="1"/>
    <row r="210" s="144" customFormat="1" ht="6" customHeight="1"/>
    <row r="211" s="144" customFormat="1" ht="6" customHeight="1"/>
    <row r="212" s="144" customFormat="1" ht="6" customHeight="1"/>
    <row r="213" s="144" customFormat="1" ht="6" customHeight="1"/>
    <row r="214" s="144" customFormat="1" ht="6" customHeight="1"/>
    <row r="215" s="144" customFormat="1" ht="6" customHeight="1"/>
    <row r="216" s="144" customFormat="1" ht="6" customHeight="1"/>
    <row r="217" s="144" customFormat="1" ht="6" customHeight="1"/>
    <row r="218" s="144" customFormat="1" ht="6" customHeight="1"/>
    <row r="219" s="144" customFormat="1" ht="6" customHeight="1"/>
    <row r="220" s="144" customFormat="1" ht="6" customHeight="1"/>
    <row r="221" s="144" customFormat="1" ht="6" customHeight="1"/>
  </sheetData>
  <mergeCells count="587">
    <mergeCell ref="A1:B23"/>
    <mergeCell ref="C1:S2"/>
    <mergeCell ref="FH1:FN1"/>
    <mergeCell ref="FO1:FP1"/>
    <mergeCell ref="C3:M9"/>
    <mergeCell ref="N3:Q5"/>
    <mergeCell ref="R3:W5"/>
    <mergeCell ref="X3:Z5"/>
    <mergeCell ref="AA3:AH5"/>
    <mergeCell ref="AI3:BX5"/>
    <mergeCell ref="CJ11:CN13"/>
    <mergeCell ref="CO11:CS13"/>
    <mergeCell ref="CR3:DR8"/>
    <mergeCell ref="DS3:FW5"/>
    <mergeCell ref="N6:BX9"/>
    <mergeCell ref="DS6:FW8"/>
    <mergeCell ref="BZ7:CQ8"/>
    <mergeCell ref="BZ9:CI10"/>
    <mergeCell ref="CJ9:CN10"/>
    <mergeCell ref="CO9:CX10"/>
    <mergeCell ref="CY9:EH10"/>
    <mergeCell ref="EI9:EW10"/>
    <mergeCell ref="C15:BX15"/>
    <mergeCell ref="BZ16:CP16"/>
    <mergeCell ref="CQ16:FD16"/>
    <mergeCell ref="AC17:AO17"/>
    <mergeCell ref="AP17:BX17"/>
    <mergeCell ref="BZ17:CP17"/>
    <mergeCell ref="CQ17:FD17"/>
    <mergeCell ref="ED11:EH13"/>
    <mergeCell ref="EI11:EM13"/>
    <mergeCell ref="EN11:ER13"/>
    <mergeCell ref="ES11:EW13"/>
    <mergeCell ref="C13:M14"/>
    <mergeCell ref="N13:BA14"/>
    <mergeCell ref="BB13:BX14"/>
    <mergeCell ref="CT11:CX13"/>
    <mergeCell ref="CY11:DD13"/>
    <mergeCell ref="DE11:DK13"/>
    <mergeCell ref="DL11:DR13"/>
    <mergeCell ref="DS11:DX13"/>
    <mergeCell ref="DY11:EC13"/>
    <mergeCell ref="C10:M12"/>
    <mergeCell ref="N10:BX12"/>
    <mergeCell ref="BZ11:CD13"/>
    <mergeCell ref="CE11:CI13"/>
    <mergeCell ref="C19:F20"/>
    <mergeCell ref="G19:AB22"/>
    <mergeCell ref="AC19:AF20"/>
    <mergeCell ref="AG19:BP22"/>
    <mergeCell ref="BQ19:BX20"/>
    <mergeCell ref="BY19:CZ22"/>
    <mergeCell ref="C21:F22"/>
    <mergeCell ref="AC21:AF22"/>
    <mergeCell ref="BQ21:BX22"/>
    <mergeCell ref="DA19:DJ20"/>
    <mergeCell ref="DK19:DT20"/>
    <mergeCell ref="DU19:FD22"/>
    <mergeCell ref="FE19:FM23"/>
    <mergeCell ref="FN19:FQ20"/>
    <mergeCell ref="FR19:FV23"/>
    <mergeCell ref="DA21:DJ22"/>
    <mergeCell ref="DK21:DT22"/>
    <mergeCell ref="FN21:FQ23"/>
    <mergeCell ref="DA23:DJ23"/>
    <mergeCell ref="DK23:DT23"/>
    <mergeCell ref="DU23:FD23"/>
    <mergeCell ref="C24:F31"/>
    <mergeCell ref="G24:J95"/>
    <mergeCell ref="K24:AB31"/>
    <mergeCell ref="AC24:AF25"/>
    <mergeCell ref="AG24:BP25"/>
    <mergeCell ref="BQ24:BX25"/>
    <mergeCell ref="BY24:CZ25"/>
    <mergeCell ref="DA24:DJ25"/>
    <mergeCell ref="C23:F23"/>
    <mergeCell ref="G23:AB23"/>
    <mergeCell ref="AC23:AF23"/>
    <mergeCell ref="AG23:BP23"/>
    <mergeCell ref="BQ23:BX23"/>
    <mergeCell ref="BY23:CZ23"/>
    <mergeCell ref="C32:F39"/>
    <mergeCell ref="K32:AB39"/>
    <mergeCell ref="C48:F55"/>
    <mergeCell ref="K48:AB55"/>
    <mergeCell ref="AC48:AF49"/>
    <mergeCell ref="AG48:BP49"/>
    <mergeCell ref="BQ48:BX49"/>
    <mergeCell ref="BY48:CZ49"/>
    <mergeCell ref="AC50:AF51"/>
    <mergeCell ref="AG50:BP51"/>
    <mergeCell ref="DK24:DT25"/>
    <mergeCell ref="DU24:FD25"/>
    <mergeCell ref="FE24:FS26"/>
    <mergeCell ref="AC26:AF27"/>
    <mergeCell ref="AG26:BP27"/>
    <mergeCell ref="BQ26:BX27"/>
    <mergeCell ref="BY26:CZ27"/>
    <mergeCell ref="DA26:DJ27"/>
    <mergeCell ref="DK26:DT27"/>
    <mergeCell ref="DU26:FD27"/>
    <mergeCell ref="DU28:FD29"/>
    <mergeCell ref="FJ28:FL29"/>
    <mergeCell ref="FM28:FO29"/>
    <mergeCell ref="FP28:FR29"/>
    <mergeCell ref="FS28:FV29"/>
    <mergeCell ref="AC30:AF31"/>
    <mergeCell ref="AG30:BP31"/>
    <mergeCell ref="BQ30:BX31"/>
    <mergeCell ref="BY30:CZ31"/>
    <mergeCell ref="DA30:DJ31"/>
    <mergeCell ref="AC28:AF29"/>
    <mergeCell ref="AG28:BP29"/>
    <mergeCell ref="BQ28:BX29"/>
    <mergeCell ref="BY28:CZ29"/>
    <mergeCell ref="DA28:DJ29"/>
    <mergeCell ref="DK28:DT29"/>
    <mergeCell ref="DK30:DT31"/>
    <mergeCell ref="DU30:FD31"/>
    <mergeCell ref="FE31:FN32"/>
    <mergeCell ref="AC32:AF33"/>
    <mergeCell ref="AG32:BP33"/>
    <mergeCell ref="BQ32:BX33"/>
    <mergeCell ref="BY32:CZ33"/>
    <mergeCell ref="DA32:DJ33"/>
    <mergeCell ref="FE35:FU37"/>
    <mergeCell ref="AC36:AF37"/>
    <mergeCell ref="AG36:BP37"/>
    <mergeCell ref="BQ36:BX37"/>
    <mergeCell ref="BY36:CZ37"/>
    <mergeCell ref="DA36:DJ37"/>
    <mergeCell ref="DK36:DT37"/>
    <mergeCell ref="DU36:FD37"/>
    <mergeCell ref="DK32:DT33"/>
    <mergeCell ref="DU32:FD33"/>
    <mergeCell ref="FO32:FU33"/>
    <mergeCell ref="AC34:AF35"/>
    <mergeCell ref="AG34:BP35"/>
    <mergeCell ref="BQ34:BX35"/>
    <mergeCell ref="BY34:CZ35"/>
    <mergeCell ref="DA34:DJ35"/>
    <mergeCell ref="DK34:DT35"/>
    <mergeCell ref="DU34:FD35"/>
    <mergeCell ref="FE38:FS39"/>
    <mergeCell ref="C40:F47"/>
    <mergeCell ref="K40:AB47"/>
    <mergeCell ref="AC40:AF41"/>
    <mergeCell ref="AG40:BP41"/>
    <mergeCell ref="BQ40:BX41"/>
    <mergeCell ref="BY40:CZ41"/>
    <mergeCell ref="DA40:DJ41"/>
    <mergeCell ref="DK40:DT41"/>
    <mergeCell ref="AC38:AF39"/>
    <mergeCell ref="AG38:BP39"/>
    <mergeCell ref="BQ38:BX39"/>
    <mergeCell ref="BY38:CZ39"/>
    <mergeCell ref="DA38:DJ39"/>
    <mergeCell ref="DK38:DT39"/>
    <mergeCell ref="DU40:FD41"/>
    <mergeCell ref="AC42:AF43"/>
    <mergeCell ref="AG42:BP43"/>
    <mergeCell ref="BQ42:BX43"/>
    <mergeCell ref="BY42:CZ43"/>
    <mergeCell ref="DA42:DJ43"/>
    <mergeCell ref="DK42:DT43"/>
    <mergeCell ref="DU42:FD43"/>
    <mergeCell ref="DU38:FD39"/>
    <mergeCell ref="DU44:FD45"/>
    <mergeCell ref="FQ44:FU45"/>
    <mergeCell ref="AC46:AF47"/>
    <mergeCell ref="AG46:BP47"/>
    <mergeCell ref="BQ46:BX47"/>
    <mergeCell ref="BY46:CZ47"/>
    <mergeCell ref="DA46:DJ47"/>
    <mergeCell ref="DK46:DT47"/>
    <mergeCell ref="DU46:FD47"/>
    <mergeCell ref="FF46:FU48"/>
    <mergeCell ref="AC44:AF45"/>
    <mergeCell ref="AG44:BP45"/>
    <mergeCell ref="BQ44:BX45"/>
    <mergeCell ref="BY44:CZ45"/>
    <mergeCell ref="DA44:DJ45"/>
    <mergeCell ref="DK44:DT45"/>
    <mergeCell ref="DA48:DJ49"/>
    <mergeCell ref="DK48:DT49"/>
    <mergeCell ref="DU48:FD49"/>
    <mergeCell ref="BQ50:BX51"/>
    <mergeCell ref="BY50:CZ51"/>
    <mergeCell ref="DA50:DJ51"/>
    <mergeCell ref="DK50:DT51"/>
    <mergeCell ref="DU50:FD51"/>
    <mergeCell ref="FF50:FT51"/>
    <mergeCell ref="AC52:AF53"/>
    <mergeCell ref="AG52:BP53"/>
    <mergeCell ref="BQ52:BX53"/>
    <mergeCell ref="BY52:CZ53"/>
    <mergeCell ref="DA52:DJ53"/>
    <mergeCell ref="DK52:DT53"/>
    <mergeCell ref="DU52:FD53"/>
    <mergeCell ref="FH52:FI53"/>
    <mergeCell ref="FN52:FO53"/>
    <mergeCell ref="FS52:FT53"/>
    <mergeCell ref="C56:F63"/>
    <mergeCell ref="K56:AB63"/>
    <mergeCell ref="AC56:AF57"/>
    <mergeCell ref="AG56:BP57"/>
    <mergeCell ref="BQ56:BX57"/>
    <mergeCell ref="BY56:CZ57"/>
    <mergeCell ref="DA56:DJ57"/>
    <mergeCell ref="DK56:DT57"/>
    <mergeCell ref="DU56:FD57"/>
    <mergeCell ref="DU60:FD61"/>
    <mergeCell ref="FF57:FU59"/>
    <mergeCell ref="AC58:AF59"/>
    <mergeCell ref="AG58:BP59"/>
    <mergeCell ref="BQ58:BX59"/>
    <mergeCell ref="BY58:CZ59"/>
    <mergeCell ref="DA58:DJ59"/>
    <mergeCell ref="DK58:DT59"/>
    <mergeCell ref="DU58:FD59"/>
    <mergeCell ref="FQ54:FU56"/>
    <mergeCell ref="AC54:AF55"/>
    <mergeCell ref="AG54:BP55"/>
    <mergeCell ref="BQ54:BX55"/>
    <mergeCell ref="BY54:CZ55"/>
    <mergeCell ref="DA54:DJ55"/>
    <mergeCell ref="DK54:DT55"/>
    <mergeCell ref="DU54:FD55"/>
    <mergeCell ref="FF54:FJ56"/>
    <mergeCell ref="FK54:FP56"/>
    <mergeCell ref="FE60:FR61"/>
    <mergeCell ref="AC62:AF63"/>
    <mergeCell ref="AG62:BP63"/>
    <mergeCell ref="BQ62:BX63"/>
    <mergeCell ref="BY62:CZ63"/>
    <mergeCell ref="DA62:DJ63"/>
    <mergeCell ref="DK62:DT63"/>
    <mergeCell ref="DU62:FD63"/>
    <mergeCell ref="AC60:AF61"/>
    <mergeCell ref="AG60:BP61"/>
    <mergeCell ref="BQ60:BX61"/>
    <mergeCell ref="BY60:CZ61"/>
    <mergeCell ref="DA60:DJ61"/>
    <mergeCell ref="DK60:DT61"/>
    <mergeCell ref="AC68:AF69"/>
    <mergeCell ref="AG68:BP69"/>
    <mergeCell ref="BQ68:BX69"/>
    <mergeCell ref="BY68:CZ69"/>
    <mergeCell ref="DA68:DJ69"/>
    <mergeCell ref="DK68:DT69"/>
    <mergeCell ref="DU68:FD69"/>
    <mergeCell ref="DA64:DJ65"/>
    <mergeCell ref="DK64:DT65"/>
    <mergeCell ref="DU64:FD65"/>
    <mergeCell ref="AC66:AF67"/>
    <mergeCell ref="AG66:BP67"/>
    <mergeCell ref="BQ66:BX67"/>
    <mergeCell ref="BY66:CZ67"/>
    <mergeCell ref="DA66:DJ67"/>
    <mergeCell ref="DK66:DT67"/>
    <mergeCell ref="DU66:FD67"/>
    <mergeCell ref="AC64:AF65"/>
    <mergeCell ref="AG64:BP65"/>
    <mergeCell ref="BQ64:BX65"/>
    <mergeCell ref="BY64:CZ65"/>
    <mergeCell ref="DA70:DJ71"/>
    <mergeCell ref="DK70:DT71"/>
    <mergeCell ref="DU70:FD71"/>
    <mergeCell ref="C72:F87"/>
    <mergeCell ref="K72:R87"/>
    <mergeCell ref="S72:AB79"/>
    <mergeCell ref="AC72:AF73"/>
    <mergeCell ref="AG72:BP73"/>
    <mergeCell ref="BQ72:BX73"/>
    <mergeCell ref="BY72:CZ73"/>
    <mergeCell ref="C64:F71"/>
    <mergeCell ref="K64:AB71"/>
    <mergeCell ref="AC70:AF71"/>
    <mergeCell ref="AG70:BP71"/>
    <mergeCell ref="BQ70:BX71"/>
    <mergeCell ref="BY70:CZ71"/>
    <mergeCell ref="DA72:DJ73"/>
    <mergeCell ref="DK72:DT73"/>
    <mergeCell ref="DU72:FD73"/>
    <mergeCell ref="DU78:FD79"/>
    <mergeCell ref="AC82:AF83"/>
    <mergeCell ref="AG82:BP83"/>
    <mergeCell ref="BQ82:BX83"/>
    <mergeCell ref="BY82:CZ83"/>
    <mergeCell ref="FE72:FR73"/>
    <mergeCell ref="AC74:AF75"/>
    <mergeCell ref="AG74:BP75"/>
    <mergeCell ref="BQ74:BX75"/>
    <mergeCell ref="BY74:CZ75"/>
    <mergeCell ref="DA74:DJ75"/>
    <mergeCell ref="DK74:DT75"/>
    <mergeCell ref="DU74:FD75"/>
    <mergeCell ref="FE74:FW77"/>
    <mergeCell ref="AC76:AF77"/>
    <mergeCell ref="AG76:BP77"/>
    <mergeCell ref="BQ76:BX77"/>
    <mergeCell ref="BY76:CZ77"/>
    <mergeCell ref="DA76:DJ77"/>
    <mergeCell ref="DK76:DT77"/>
    <mergeCell ref="DU76:FD77"/>
    <mergeCell ref="FE78:FW81"/>
    <mergeCell ref="S80:AB87"/>
    <mergeCell ref="AC80:AF81"/>
    <mergeCell ref="AG80:BP81"/>
    <mergeCell ref="BQ80:BX81"/>
    <mergeCell ref="BY80:CZ81"/>
    <mergeCell ref="DA80:DJ81"/>
    <mergeCell ref="DK80:DT81"/>
    <mergeCell ref="DU80:FD81"/>
    <mergeCell ref="AC78:AF79"/>
    <mergeCell ref="AG78:BP79"/>
    <mergeCell ref="BQ78:BX79"/>
    <mergeCell ref="BY78:CZ79"/>
    <mergeCell ref="DA78:DJ79"/>
    <mergeCell ref="DK78:DT79"/>
    <mergeCell ref="DU82:FD83"/>
    <mergeCell ref="FE82:FW85"/>
    <mergeCell ref="AC84:AF85"/>
    <mergeCell ref="AG84:BP85"/>
    <mergeCell ref="BQ84:BX85"/>
    <mergeCell ref="BY84:CZ85"/>
    <mergeCell ref="DA84:DJ85"/>
    <mergeCell ref="DK84:DT85"/>
    <mergeCell ref="DU84:FD85"/>
    <mergeCell ref="DA82:DJ83"/>
    <mergeCell ref="DK82:DT83"/>
    <mergeCell ref="FE86:FW89"/>
    <mergeCell ref="C88:F95"/>
    <mergeCell ref="K88:AB95"/>
    <mergeCell ref="AC88:AF89"/>
    <mergeCell ref="AG88:BP89"/>
    <mergeCell ref="BQ88:BX89"/>
    <mergeCell ref="BY88:CZ89"/>
    <mergeCell ref="DA88:DJ89"/>
    <mergeCell ref="DK88:DT89"/>
    <mergeCell ref="AC86:AF87"/>
    <mergeCell ref="AG86:BP87"/>
    <mergeCell ref="BQ86:BX87"/>
    <mergeCell ref="BY86:CZ87"/>
    <mergeCell ref="DA86:DJ87"/>
    <mergeCell ref="DK86:DT87"/>
    <mergeCell ref="DU88:FD89"/>
    <mergeCell ref="AC90:AF91"/>
    <mergeCell ref="AG90:BP91"/>
    <mergeCell ref="BQ90:BX91"/>
    <mergeCell ref="BY90:CZ91"/>
    <mergeCell ref="DA90:DJ91"/>
    <mergeCell ref="DK90:DT91"/>
    <mergeCell ref="DU90:FD91"/>
    <mergeCell ref="DU86:FD87"/>
    <mergeCell ref="DU92:FD93"/>
    <mergeCell ref="FE92:FT93"/>
    <mergeCell ref="AC94:AF95"/>
    <mergeCell ref="AG94:BP95"/>
    <mergeCell ref="BQ94:BX95"/>
    <mergeCell ref="BY94:CZ95"/>
    <mergeCell ref="DA94:DJ95"/>
    <mergeCell ref="DK94:DT95"/>
    <mergeCell ref="DU94:FD95"/>
    <mergeCell ref="FE94:FT95"/>
    <mergeCell ref="AC92:AF93"/>
    <mergeCell ref="AG92:BP93"/>
    <mergeCell ref="BQ92:BX93"/>
    <mergeCell ref="BY92:CZ93"/>
    <mergeCell ref="DA92:DJ93"/>
    <mergeCell ref="DK92:DT93"/>
    <mergeCell ref="DU96:FD97"/>
    <mergeCell ref="C98:AF101"/>
    <mergeCell ref="AG98:BH101"/>
    <mergeCell ref="BI98:BP101"/>
    <mergeCell ref="BQ98:BX99"/>
    <mergeCell ref="BY98:CB99"/>
    <mergeCell ref="CC98:CZ99"/>
    <mergeCell ref="DA98:DJ99"/>
    <mergeCell ref="DK98:DT99"/>
    <mergeCell ref="DU98:FD99"/>
    <mergeCell ref="C96:AF97"/>
    <mergeCell ref="AG96:BP97"/>
    <mergeCell ref="BQ96:BX97"/>
    <mergeCell ref="BY96:CZ97"/>
    <mergeCell ref="DA96:DJ97"/>
    <mergeCell ref="DK96:DT97"/>
    <mergeCell ref="FF99:FS100"/>
    <mergeCell ref="BQ100:BX101"/>
    <mergeCell ref="BY100:CB101"/>
    <mergeCell ref="CC100:CZ101"/>
    <mergeCell ref="DA100:DJ101"/>
    <mergeCell ref="DK100:DT101"/>
    <mergeCell ref="DU100:FD101"/>
    <mergeCell ref="FF101:FR104"/>
    <mergeCell ref="FS101:FT104"/>
    <mergeCell ref="DU102:FD103"/>
    <mergeCell ref="AE109:AM110"/>
    <mergeCell ref="AN109:AW112"/>
    <mergeCell ref="AY109:BB112"/>
    <mergeCell ref="DK104:DT105"/>
    <mergeCell ref="DU104:FD105"/>
    <mergeCell ref="C106:AF107"/>
    <mergeCell ref="AG106:BP107"/>
    <mergeCell ref="BQ106:BX107"/>
    <mergeCell ref="BY106:CZ107"/>
    <mergeCell ref="DA106:DJ107"/>
    <mergeCell ref="DK106:DT107"/>
    <mergeCell ref="DU106:FD107"/>
    <mergeCell ref="C102:AF105"/>
    <mergeCell ref="AG102:BP103"/>
    <mergeCell ref="BQ102:BX103"/>
    <mergeCell ref="BY102:CZ103"/>
    <mergeCell ref="DA102:DJ103"/>
    <mergeCell ref="DK102:DT103"/>
    <mergeCell ref="AG104:BP105"/>
    <mergeCell ref="BQ104:BX105"/>
    <mergeCell ref="BY104:CZ105"/>
    <mergeCell ref="DA104:DJ105"/>
    <mergeCell ref="A113:B115"/>
    <mergeCell ref="C113:U115"/>
    <mergeCell ref="V113:AD113"/>
    <mergeCell ref="AE113:AH115"/>
    <mergeCell ref="AI113:AM115"/>
    <mergeCell ref="AN113:AS115"/>
    <mergeCell ref="EU109:FE112"/>
    <mergeCell ref="FF109:FK110"/>
    <mergeCell ref="FL109:FQ112"/>
    <mergeCell ref="AE111:AH112"/>
    <mergeCell ref="AI111:AM112"/>
    <mergeCell ref="CP111:CT112"/>
    <mergeCell ref="CU111:CY112"/>
    <mergeCell ref="FF111:FH112"/>
    <mergeCell ref="FI111:FK112"/>
    <mergeCell ref="BC109:CC112"/>
    <mergeCell ref="CD109:CO112"/>
    <mergeCell ref="CP109:CY110"/>
    <mergeCell ref="CZ109:DM112"/>
    <mergeCell ref="DO109:DT112"/>
    <mergeCell ref="DU109:ET112"/>
    <mergeCell ref="A109:B112"/>
    <mergeCell ref="C109:U112"/>
    <mergeCell ref="V109:AD112"/>
    <mergeCell ref="FI113:FK115"/>
    <mergeCell ref="FL113:FO115"/>
    <mergeCell ref="FP113:FQ113"/>
    <mergeCell ref="V114:AD115"/>
    <mergeCell ref="AT114:AW115"/>
    <mergeCell ref="CD114:CO115"/>
    <mergeCell ref="DI114:DM115"/>
    <mergeCell ref="EU114:FE115"/>
    <mergeCell ref="FP114:FQ115"/>
    <mergeCell ref="CZ113:DH115"/>
    <mergeCell ref="DI113:DM113"/>
    <mergeCell ref="DO113:DT115"/>
    <mergeCell ref="DU113:ET115"/>
    <mergeCell ref="EU113:FE113"/>
    <mergeCell ref="FF113:FH115"/>
    <mergeCell ref="AT113:AW113"/>
    <mergeCell ref="AY113:BB115"/>
    <mergeCell ref="BC113:CC115"/>
    <mergeCell ref="CD113:CO113"/>
    <mergeCell ref="CP113:CT115"/>
    <mergeCell ref="CU113:CY115"/>
    <mergeCell ref="FL116:FO118"/>
    <mergeCell ref="FP116:FQ116"/>
    <mergeCell ref="V117:AD118"/>
    <mergeCell ref="AT117:AW118"/>
    <mergeCell ref="CD117:CO118"/>
    <mergeCell ref="DI117:DM118"/>
    <mergeCell ref="EU117:FE118"/>
    <mergeCell ref="FP117:FQ118"/>
    <mergeCell ref="CZ116:DH118"/>
    <mergeCell ref="DI116:DM116"/>
    <mergeCell ref="DO116:DT118"/>
    <mergeCell ref="DU116:ET118"/>
    <mergeCell ref="EU116:FE116"/>
    <mergeCell ref="FF116:FH118"/>
    <mergeCell ref="AT116:AW116"/>
    <mergeCell ref="AY116:BB118"/>
    <mergeCell ref="BC116:CC118"/>
    <mergeCell ref="CD116:CO116"/>
    <mergeCell ref="CP116:CT118"/>
    <mergeCell ref="CU116:CY118"/>
    <mergeCell ref="V116:AD116"/>
    <mergeCell ref="AE116:AH118"/>
    <mergeCell ref="AI116:AM118"/>
    <mergeCell ref="AN116:AS118"/>
    <mergeCell ref="CU119:CY121"/>
    <mergeCell ref="CZ119:DH121"/>
    <mergeCell ref="A119:B121"/>
    <mergeCell ref="C119:U121"/>
    <mergeCell ref="V119:AD119"/>
    <mergeCell ref="AE119:AH121"/>
    <mergeCell ref="AI119:AM121"/>
    <mergeCell ref="AN119:AS121"/>
    <mergeCell ref="FI116:FK118"/>
    <mergeCell ref="A116:B118"/>
    <mergeCell ref="C116:U118"/>
    <mergeCell ref="A122:B124"/>
    <mergeCell ref="C122:U124"/>
    <mergeCell ref="V122:AD122"/>
    <mergeCell ref="AE122:AH124"/>
    <mergeCell ref="AI122:AM124"/>
    <mergeCell ref="AN122:AS124"/>
    <mergeCell ref="FL119:FO121"/>
    <mergeCell ref="FP119:FQ119"/>
    <mergeCell ref="V120:AD121"/>
    <mergeCell ref="AT120:AW121"/>
    <mergeCell ref="CD120:CO121"/>
    <mergeCell ref="DI120:DM121"/>
    <mergeCell ref="EU120:FE121"/>
    <mergeCell ref="FP120:FQ121"/>
    <mergeCell ref="DI119:DM119"/>
    <mergeCell ref="DO119:DT121"/>
    <mergeCell ref="DU119:ET121"/>
    <mergeCell ref="EU119:FE119"/>
    <mergeCell ref="FF119:FH121"/>
    <mergeCell ref="FI119:FK121"/>
    <mergeCell ref="AY119:BB121"/>
    <mergeCell ref="BC119:CC121"/>
    <mergeCell ref="CD119:CO119"/>
    <mergeCell ref="CP119:CT121"/>
    <mergeCell ref="FL122:FO124"/>
    <mergeCell ref="FP122:FQ122"/>
    <mergeCell ref="V123:AD124"/>
    <mergeCell ref="AT123:AW124"/>
    <mergeCell ref="CD123:CO124"/>
    <mergeCell ref="DI123:DM124"/>
    <mergeCell ref="EU123:FE124"/>
    <mergeCell ref="FP123:FQ124"/>
    <mergeCell ref="DI122:DM122"/>
    <mergeCell ref="DO122:DT124"/>
    <mergeCell ref="DU122:ET124"/>
    <mergeCell ref="EU122:FE122"/>
    <mergeCell ref="FF122:FH124"/>
    <mergeCell ref="FI122:FK124"/>
    <mergeCell ref="AY122:BB124"/>
    <mergeCell ref="BC122:CC124"/>
    <mergeCell ref="CD122:CO122"/>
    <mergeCell ref="CP122:CT124"/>
    <mergeCell ref="CU122:CY124"/>
    <mergeCell ref="CZ122:DH124"/>
    <mergeCell ref="U131:X132"/>
    <mergeCell ref="Y131:AB132"/>
    <mergeCell ref="FN128:FO129"/>
    <mergeCell ref="DC130:DL131"/>
    <mergeCell ref="DM130:EG131"/>
    <mergeCell ref="EH130:EJ131"/>
    <mergeCell ref="EK130:FA131"/>
    <mergeCell ref="FB130:FD131"/>
    <mergeCell ref="FE130:FM131"/>
    <mergeCell ref="FN130:FO131"/>
    <mergeCell ref="A126:BO129"/>
    <mergeCell ref="DM126:EJ127"/>
    <mergeCell ref="EK126:FD127"/>
    <mergeCell ref="FE126:FO127"/>
    <mergeCell ref="DC128:DL129"/>
    <mergeCell ref="DM128:EG129"/>
    <mergeCell ref="EH128:EJ129"/>
    <mergeCell ref="EK128:FA129"/>
    <mergeCell ref="FB128:FD129"/>
    <mergeCell ref="FE128:FM129"/>
    <mergeCell ref="FF42:FU43"/>
    <mergeCell ref="FF40:FU41"/>
    <mergeCell ref="FF63:FU64"/>
    <mergeCell ref="FF66:FU67"/>
    <mergeCell ref="A137:J139"/>
    <mergeCell ref="K137:BC139"/>
    <mergeCell ref="FE132:FM133"/>
    <mergeCell ref="FN132:FO133"/>
    <mergeCell ref="AF133:AT135"/>
    <mergeCell ref="AU133:CQ135"/>
    <mergeCell ref="CR133:CW135"/>
    <mergeCell ref="DP135:EJ137"/>
    <mergeCell ref="EK135:FM137"/>
    <mergeCell ref="FO135:FQ137"/>
    <mergeCell ref="AC131:AE132"/>
    <mergeCell ref="DC132:DL133"/>
    <mergeCell ref="DM132:EG133"/>
    <mergeCell ref="EH132:EJ133"/>
    <mergeCell ref="EK132:FA133"/>
    <mergeCell ref="FB132:FD133"/>
    <mergeCell ref="C131:G132"/>
    <mergeCell ref="H131:L132"/>
    <mergeCell ref="M131:P132"/>
    <mergeCell ref="Q131:T132"/>
  </mergeCells>
  <phoneticPr fontId="2"/>
  <conditionalFormatting sqref="A113:U124 AN113:AS124 AY113:CC124 CZ113:DH124 DO113:ET124 FL113:FO124 V114:AD115 CD114:CO115 EU114:FE115 V117:AD118 CD117:CO118 EU117:FE118 V120:AD121 CD120:CO121 EU120:FE121 V123:AD124 CD123:CO124 EU123:FE124 Q131:T132 Y131:AB132 AU133 EK135:FM137">
    <cfRule type="cellIs" dxfId="12" priority="12" operator="equal">
      <formula>""</formula>
    </cfRule>
  </conditionalFormatting>
  <conditionalFormatting sqref="R3:W5 AA3:AH5 N6:BX12 N13:BA14">
    <cfRule type="cellIs" dxfId="11" priority="18" operator="equal">
      <formula>""</formula>
    </cfRule>
  </conditionalFormatting>
  <conditionalFormatting sqref="R3:W5 AA3:AH5 N6:BX12 EI11:EW13 N13:BA14">
    <cfRule type="containsBlanks" dxfId="10" priority="2">
      <formula>LEN(TRIM(N3))=0</formula>
    </cfRule>
  </conditionalFormatting>
  <conditionalFormatting sqref="AG98:BH101">
    <cfRule type="cellIs" dxfId="9" priority="11" operator="equal">
      <formula>""</formula>
    </cfRule>
  </conditionalFormatting>
  <conditionalFormatting sqref="AG30:BP31">
    <cfRule type="cellIs" dxfId="8" priority="14" operator="equal">
      <formula>""</formula>
    </cfRule>
  </conditionalFormatting>
  <conditionalFormatting sqref="AP17:BX17 AG28:BP31 AG38:BP39 AG46:BP47 AG52:BP55 AG62:BP63 AG70:BP71 AG76:BP79 AG84:BP87 AG92:BP95">
    <cfRule type="containsBlanks" dxfId="7" priority="3">
      <formula>LEN(TRIM(AG17))=0</formula>
    </cfRule>
  </conditionalFormatting>
  <conditionalFormatting sqref="AP17:BX17">
    <cfRule type="cellIs" dxfId="6" priority="8" operator="equal">
      <formula>""</formula>
    </cfRule>
  </conditionalFormatting>
  <conditionalFormatting sqref="CC98:CZ99">
    <cfRule type="cellIs" dxfId="5" priority="10" operator="equal">
      <formula>""</formula>
    </cfRule>
  </conditionalFormatting>
  <conditionalFormatting sqref="DK98:DT99">
    <cfRule type="containsBlanks" dxfId="4" priority="1">
      <formula>LEN(TRIM(DK98))=0</formula>
    </cfRule>
  </conditionalFormatting>
  <conditionalFormatting sqref="EI11:EW13">
    <cfRule type="cellIs" dxfId="3" priority="17" operator="equal">
      <formula>""</formula>
    </cfRule>
  </conditionalFormatting>
  <conditionalFormatting sqref="FF101:FR104">
    <cfRule type="cellIs" dxfId="2" priority="13" operator="equal">
      <formula>""</formula>
    </cfRule>
  </conditionalFormatting>
  <conditionalFormatting sqref="FN21:FQ23 FJ28:FR29">
    <cfRule type="cellIs" dxfId="1" priority="16" operator="equal">
      <formula>""</formula>
    </cfRule>
  </conditionalFormatting>
  <conditionalFormatting sqref="FO32:FU33">
    <cfRule type="cellIs" dxfId="0" priority="9" operator="equal">
      <formula>""</formula>
    </cfRule>
  </conditionalFormatting>
  <dataValidations count="1">
    <dataValidation type="whole" allowBlank="1" showInputMessage="1" showErrorMessage="1" sqref="FN27:FO27 PJ27:PK27 ZF27:ZG27 AJB27:AJC27 ASX27:ASY27 BCT27:BCU27 BMP27:BMQ27 BWL27:BWM27 CGH27:CGI27 CQD27:CQE27 CZZ27:DAA27 DJV27:DJW27 DTR27:DTS27 EDN27:EDO27 ENJ27:ENK27 EXF27:EXG27 FHB27:FHC27 FQX27:FQY27 GAT27:GAU27 GKP27:GKQ27 GUL27:GUM27 HEH27:HEI27 HOD27:HOE27 HXZ27:HYA27 IHV27:IHW27 IRR27:IRS27 JBN27:JBO27 JLJ27:JLK27 JVF27:JVG27 KFB27:KFC27 KOX27:KOY27 KYT27:KYU27 LIP27:LIQ27 LSL27:LSM27 MCH27:MCI27 MMD27:MME27 MVZ27:MWA27 NFV27:NFW27 NPR27:NPS27 NZN27:NZO27 OJJ27:OJK27 OTF27:OTG27 PDB27:PDC27 PMX27:PMY27 PWT27:PWU27 QGP27:QGQ27 QQL27:QQM27 RAH27:RAI27 RKD27:RKE27 RTZ27:RUA27 SDV27:SDW27 SNR27:SNS27 SXN27:SXO27 THJ27:THK27 TRF27:TRG27 UBB27:UBC27 UKX27:UKY27 UUT27:UUU27 VEP27:VEQ27 VOL27:VOM27 VYH27:VYI27 WID27:WIE27 WRZ27:WSA27 XBV27:XBW27 FN65563:FO65563 PJ65563:PK65563 ZF65563:ZG65563 AJB65563:AJC65563 ASX65563:ASY65563 BCT65563:BCU65563 BMP65563:BMQ65563 BWL65563:BWM65563 CGH65563:CGI65563 CQD65563:CQE65563 CZZ65563:DAA65563 DJV65563:DJW65563 DTR65563:DTS65563 EDN65563:EDO65563 ENJ65563:ENK65563 EXF65563:EXG65563 FHB65563:FHC65563 FQX65563:FQY65563 GAT65563:GAU65563 GKP65563:GKQ65563 GUL65563:GUM65563 HEH65563:HEI65563 HOD65563:HOE65563 HXZ65563:HYA65563 IHV65563:IHW65563 IRR65563:IRS65563 JBN65563:JBO65563 JLJ65563:JLK65563 JVF65563:JVG65563 KFB65563:KFC65563 KOX65563:KOY65563 KYT65563:KYU65563 LIP65563:LIQ65563 LSL65563:LSM65563 MCH65563:MCI65563 MMD65563:MME65563 MVZ65563:MWA65563 NFV65563:NFW65563 NPR65563:NPS65563 NZN65563:NZO65563 OJJ65563:OJK65563 OTF65563:OTG65563 PDB65563:PDC65563 PMX65563:PMY65563 PWT65563:PWU65563 QGP65563:QGQ65563 QQL65563:QQM65563 RAH65563:RAI65563 RKD65563:RKE65563 RTZ65563:RUA65563 SDV65563:SDW65563 SNR65563:SNS65563 SXN65563:SXO65563 THJ65563:THK65563 TRF65563:TRG65563 UBB65563:UBC65563 UKX65563:UKY65563 UUT65563:UUU65563 VEP65563:VEQ65563 VOL65563:VOM65563 VYH65563:VYI65563 WID65563:WIE65563 WRZ65563:WSA65563 XBV65563:XBW65563 FN131099:FO131099 PJ131099:PK131099 ZF131099:ZG131099 AJB131099:AJC131099 ASX131099:ASY131099 BCT131099:BCU131099 BMP131099:BMQ131099 BWL131099:BWM131099 CGH131099:CGI131099 CQD131099:CQE131099 CZZ131099:DAA131099 DJV131099:DJW131099 DTR131099:DTS131099 EDN131099:EDO131099 ENJ131099:ENK131099 EXF131099:EXG131099 FHB131099:FHC131099 FQX131099:FQY131099 GAT131099:GAU131099 GKP131099:GKQ131099 GUL131099:GUM131099 HEH131099:HEI131099 HOD131099:HOE131099 HXZ131099:HYA131099 IHV131099:IHW131099 IRR131099:IRS131099 JBN131099:JBO131099 JLJ131099:JLK131099 JVF131099:JVG131099 KFB131099:KFC131099 KOX131099:KOY131099 KYT131099:KYU131099 LIP131099:LIQ131099 LSL131099:LSM131099 MCH131099:MCI131099 MMD131099:MME131099 MVZ131099:MWA131099 NFV131099:NFW131099 NPR131099:NPS131099 NZN131099:NZO131099 OJJ131099:OJK131099 OTF131099:OTG131099 PDB131099:PDC131099 PMX131099:PMY131099 PWT131099:PWU131099 QGP131099:QGQ131099 QQL131099:QQM131099 RAH131099:RAI131099 RKD131099:RKE131099 RTZ131099:RUA131099 SDV131099:SDW131099 SNR131099:SNS131099 SXN131099:SXO131099 THJ131099:THK131099 TRF131099:TRG131099 UBB131099:UBC131099 UKX131099:UKY131099 UUT131099:UUU131099 VEP131099:VEQ131099 VOL131099:VOM131099 VYH131099:VYI131099 WID131099:WIE131099 WRZ131099:WSA131099 XBV131099:XBW131099 FN196635:FO196635 PJ196635:PK196635 ZF196635:ZG196635 AJB196635:AJC196635 ASX196635:ASY196635 BCT196635:BCU196635 BMP196635:BMQ196635 BWL196635:BWM196635 CGH196635:CGI196635 CQD196635:CQE196635 CZZ196635:DAA196635 DJV196635:DJW196635 DTR196635:DTS196635 EDN196635:EDO196635 ENJ196635:ENK196635 EXF196635:EXG196635 FHB196635:FHC196635 FQX196635:FQY196635 GAT196635:GAU196635 GKP196635:GKQ196635 GUL196635:GUM196635 HEH196635:HEI196635 HOD196635:HOE196635 HXZ196635:HYA196635 IHV196635:IHW196635 IRR196635:IRS196635 JBN196635:JBO196635 JLJ196635:JLK196635 JVF196635:JVG196635 KFB196635:KFC196635 KOX196635:KOY196635 KYT196635:KYU196635 LIP196635:LIQ196635 LSL196635:LSM196635 MCH196635:MCI196635 MMD196635:MME196635 MVZ196635:MWA196635 NFV196635:NFW196635 NPR196635:NPS196635 NZN196635:NZO196635 OJJ196635:OJK196635 OTF196635:OTG196635 PDB196635:PDC196635 PMX196635:PMY196635 PWT196635:PWU196635 QGP196635:QGQ196635 QQL196635:QQM196635 RAH196635:RAI196635 RKD196635:RKE196635 RTZ196635:RUA196635 SDV196635:SDW196635 SNR196635:SNS196635 SXN196635:SXO196635 THJ196635:THK196635 TRF196635:TRG196635 UBB196635:UBC196635 UKX196635:UKY196635 UUT196635:UUU196635 VEP196635:VEQ196635 VOL196635:VOM196635 VYH196635:VYI196635 WID196635:WIE196635 WRZ196635:WSA196635 XBV196635:XBW196635 FN262171:FO262171 PJ262171:PK262171 ZF262171:ZG262171 AJB262171:AJC262171 ASX262171:ASY262171 BCT262171:BCU262171 BMP262171:BMQ262171 BWL262171:BWM262171 CGH262171:CGI262171 CQD262171:CQE262171 CZZ262171:DAA262171 DJV262171:DJW262171 DTR262171:DTS262171 EDN262171:EDO262171 ENJ262171:ENK262171 EXF262171:EXG262171 FHB262171:FHC262171 FQX262171:FQY262171 GAT262171:GAU262171 GKP262171:GKQ262171 GUL262171:GUM262171 HEH262171:HEI262171 HOD262171:HOE262171 HXZ262171:HYA262171 IHV262171:IHW262171 IRR262171:IRS262171 JBN262171:JBO262171 JLJ262171:JLK262171 JVF262171:JVG262171 KFB262171:KFC262171 KOX262171:KOY262171 KYT262171:KYU262171 LIP262171:LIQ262171 LSL262171:LSM262171 MCH262171:MCI262171 MMD262171:MME262171 MVZ262171:MWA262171 NFV262171:NFW262171 NPR262171:NPS262171 NZN262171:NZO262171 OJJ262171:OJK262171 OTF262171:OTG262171 PDB262171:PDC262171 PMX262171:PMY262171 PWT262171:PWU262171 QGP262171:QGQ262171 QQL262171:QQM262171 RAH262171:RAI262171 RKD262171:RKE262171 RTZ262171:RUA262171 SDV262171:SDW262171 SNR262171:SNS262171 SXN262171:SXO262171 THJ262171:THK262171 TRF262171:TRG262171 UBB262171:UBC262171 UKX262171:UKY262171 UUT262171:UUU262171 VEP262171:VEQ262171 VOL262171:VOM262171 VYH262171:VYI262171 WID262171:WIE262171 WRZ262171:WSA262171 XBV262171:XBW262171 FN327707:FO327707 PJ327707:PK327707 ZF327707:ZG327707 AJB327707:AJC327707 ASX327707:ASY327707 BCT327707:BCU327707 BMP327707:BMQ327707 BWL327707:BWM327707 CGH327707:CGI327707 CQD327707:CQE327707 CZZ327707:DAA327707 DJV327707:DJW327707 DTR327707:DTS327707 EDN327707:EDO327707 ENJ327707:ENK327707 EXF327707:EXG327707 FHB327707:FHC327707 FQX327707:FQY327707 GAT327707:GAU327707 GKP327707:GKQ327707 GUL327707:GUM327707 HEH327707:HEI327707 HOD327707:HOE327707 HXZ327707:HYA327707 IHV327707:IHW327707 IRR327707:IRS327707 JBN327707:JBO327707 JLJ327707:JLK327707 JVF327707:JVG327707 KFB327707:KFC327707 KOX327707:KOY327707 KYT327707:KYU327707 LIP327707:LIQ327707 LSL327707:LSM327707 MCH327707:MCI327707 MMD327707:MME327707 MVZ327707:MWA327707 NFV327707:NFW327707 NPR327707:NPS327707 NZN327707:NZO327707 OJJ327707:OJK327707 OTF327707:OTG327707 PDB327707:PDC327707 PMX327707:PMY327707 PWT327707:PWU327707 QGP327707:QGQ327707 QQL327707:QQM327707 RAH327707:RAI327707 RKD327707:RKE327707 RTZ327707:RUA327707 SDV327707:SDW327707 SNR327707:SNS327707 SXN327707:SXO327707 THJ327707:THK327707 TRF327707:TRG327707 UBB327707:UBC327707 UKX327707:UKY327707 UUT327707:UUU327707 VEP327707:VEQ327707 VOL327707:VOM327707 VYH327707:VYI327707 WID327707:WIE327707 WRZ327707:WSA327707 XBV327707:XBW327707 FN393243:FO393243 PJ393243:PK393243 ZF393243:ZG393243 AJB393243:AJC393243 ASX393243:ASY393243 BCT393243:BCU393243 BMP393243:BMQ393243 BWL393243:BWM393243 CGH393243:CGI393243 CQD393243:CQE393243 CZZ393243:DAA393243 DJV393243:DJW393243 DTR393243:DTS393243 EDN393243:EDO393243 ENJ393243:ENK393243 EXF393243:EXG393243 FHB393243:FHC393243 FQX393243:FQY393243 GAT393243:GAU393243 GKP393243:GKQ393243 GUL393243:GUM393243 HEH393243:HEI393243 HOD393243:HOE393243 HXZ393243:HYA393243 IHV393243:IHW393243 IRR393243:IRS393243 JBN393243:JBO393243 JLJ393243:JLK393243 JVF393243:JVG393243 KFB393243:KFC393243 KOX393243:KOY393243 KYT393243:KYU393243 LIP393243:LIQ393243 LSL393243:LSM393243 MCH393243:MCI393243 MMD393243:MME393243 MVZ393243:MWA393243 NFV393243:NFW393243 NPR393243:NPS393243 NZN393243:NZO393243 OJJ393243:OJK393243 OTF393243:OTG393243 PDB393243:PDC393243 PMX393243:PMY393243 PWT393243:PWU393243 QGP393243:QGQ393243 QQL393243:QQM393243 RAH393243:RAI393243 RKD393243:RKE393243 RTZ393243:RUA393243 SDV393243:SDW393243 SNR393243:SNS393243 SXN393243:SXO393243 THJ393243:THK393243 TRF393243:TRG393243 UBB393243:UBC393243 UKX393243:UKY393243 UUT393243:UUU393243 VEP393243:VEQ393243 VOL393243:VOM393243 VYH393243:VYI393243 WID393243:WIE393243 WRZ393243:WSA393243 XBV393243:XBW393243 FN458779:FO458779 PJ458779:PK458779 ZF458779:ZG458779 AJB458779:AJC458779 ASX458779:ASY458779 BCT458779:BCU458779 BMP458779:BMQ458779 BWL458779:BWM458779 CGH458779:CGI458779 CQD458779:CQE458779 CZZ458779:DAA458779 DJV458779:DJW458779 DTR458779:DTS458779 EDN458779:EDO458779 ENJ458779:ENK458779 EXF458779:EXG458779 FHB458779:FHC458779 FQX458779:FQY458779 GAT458779:GAU458779 GKP458779:GKQ458779 GUL458779:GUM458779 HEH458779:HEI458779 HOD458779:HOE458779 HXZ458779:HYA458779 IHV458779:IHW458779 IRR458779:IRS458779 JBN458779:JBO458779 JLJ458779:JLK458779 JVF458779:JVG458779 KFB458779:KFC458779 KOX458779:KOY458779 KYT458779:KYU458779 LIP458779:LIQ458779 LSL458779:LSM458779 MCH458779:MCI458779 MMD458779:MME458779 MVZ458779:MWA458779 NFV458779:NFW458779 NPR458779:NPS458779 NZN458779:NZO458779 OJJ458779:OJK458779 OTF458779:OTG458779 PDB458779:PDC458779 PMX458779:PMY458779 PWT458779:PWU458779 QGP458779:QGQ458779 QQL458779:QQM458779 RAH458779:RAI458779 RKD458779:RKE458779 RTZ458779:RUA458779 SDV458779:SDW458779 SNR458779:SNS458779 SXN458779:SXO458779 THJ458779:THK458779 TRF458779:TRG458779 UBB458779:UBC458779 UKX458779:UKY458779 UUT458779:UUU458779 VEP458779:VEQ458779 VOL458779:VOM458779 VYH458779:VYI458779 WID458779:WIE458779 WRZ458779:WSA458779 XBV458779:XBW458779 FN524315:FO524315 PJ524315:PK524315 ZF524315:ZG524315 AJB524315:AJC524315 ASX524315:ASY524315 BCT524315:BCU524315 BMP524315:BMQ524315 BWL524315:BWM524315 CGH524315:CGI524315 CQD524315:CQE524315 CZZ524315:DAA524315 DJV524315:DJW524315 DTR524315:DTS524315 EDN524315:EDO524315 ENJ524315:ENK524315 EXF524315:EXG524315 FHB524315:FHC524315 FQX524315:FQY524315 GAT524315:GAU524315 GKP524315:GKQ524315 GUL524315:GUM524315 HEH524315:HEI524315 HOD524315:HOE524315 HXZ524315:HYA524315 IHV524315:IHW524315 IRR524315:IRS524315 JBN524315:JBO524315 JLJ524315:JLK524315 JVF524315:JVG524315 KFB524315:KFC524315 KOX524315:KOY524315 KYT524315:KYU524315 LIP524315:LIQ524315 LSL524315:LSM524315 MCH524315:MCI524315 MMD524315:MME524315 MVZ524315:MWA524315 NFV524315:NFW524315 NPR524315:NPS524315 NZN524315:NZO524315 OJJ524315:OJK524315 OTF524315:OTG524315 PDB524315:PDC524315 PMX524315:PMY524315 PWT524315:PWU524315 QGP524315:QGQ524315 QQL524315:QQM524315 RAH524315:RAI524315 RKD524315:RKE524315 RTZ524315:RUA524315 SDV524315:SDW524315 SNR524315:SNS524315 SXN524315:SXO524315 THJ524315:THK524315 TRF524315:TRG524315 UBB524315:UBC524315 UKX524315:UKY524315 UUT524315:UUU524315 VEP524315:VEQ524315 VOL524315:VOM524315 VYH524315:VYI524315 WID524315:WIE524315 WRZ524315:WSA524315 XBV524315:XBW524315 FN589851:FO589851 PJ589851:PK589851 ZF589851:ZG589851 AJB589851:AJC589851 ASX589851:ASY589851 BCT589851:BCU589851 BMP589851:BMQ589851 BWL589851:BWM589851 CGH589851:CGI589851 CQD589851:CQE589851 CZZ589851:DAA589851 DJV589851:DJW589851 DTR589851:DTS589851 EDN589851:EDO589851 ENJ589851:ENK589851 EXF589851:EXG589851 FHB589851:FHC589851 FQX589851:FQY589851 GAT589851:GAU589851 GKP589851:GKQ589851 GUL589851:GUM589851 HEH589851:HEI589851 HOD589851:HOE589851 HXZ589851:HYA589851 IHV589851:IHW589851 IRR589851:IRS589851 JBN589851:JBO589851 JLJ589851:JLK589851 JVF589851:JVG589851 KFB589851:KFC589851 KOX589851:KOY589851 KYT589851:KYU589851 LIP589851:LIQ589851 LSL589851:LSM589851 MCH589851:MCI589851 MMD589851:MME589851 MVZ589851:MWA589851 NFV589851:NFW589851 NPR589851:NPS589851 NZN589851:NZO589851 OJJ589851:OJK589851 OTF589851:OTG589851 PDB589851:PDC589851 PMX589851:PMY589851 PWT589851:PWU589851 QGP589851:QGQ589851 QQL589851:QQM589851 RAH589851:RAI589851 RKD589851:RKE589851 RTZ589851:RUA589851 SDV589851:SDW589851 SNR589851:SNS589851 SXN589851:SXO589851 THJ589851:THK589851 TRF589851:TRG589851 UBB589851:UBC589851 UKX589851:UKY589851 UUT589851:UUU589851 VEP589851:VEQ589851 VOL589851:VOM589851 VYH589851:VYI589851 WID589851:WIE589851 WRZ589851:WSA589851 XBV589851:XBW589851 FN655387:FO655387 PJ655387:PK655387 ZF655387:ZG655387 AJB655387:AJC655387 ASX655387:ASY655387 BCT655387:BCU655387 BMP655387:BMQ655387 BWL655387:BWM655387 CGH655387:CGI655387 CQD655387:CQE655387 CZZ655387:DAA655387 DJV655387:DJW655387 DTR655387:DTS655387 EDN655387:EDO655387 ENJ655387:ENK655387 EXF655387:EXG655387 FHB655387:FHC655387 FQX655387:FQY655387 GAT655387:GAU655387 GKP655387:GKQ655387 GUL655387:GUM655387 HEH655387:HEI655387 HOD655387:HOE655387 HXZ655387:HYA655387 IHV655387:IHW655387 IRR655387:IRS655387 JBN655387:JBO655387 JLJ655387:JLK655387 JVF655387:JVG655387 KFB655387:KFC655387 KOX655387:KOY655387 KYT655387:KYU655387 LIP655387:LIQ655387 LSL655387:LSM655387 MCH655387:MCI655387 MMD655387:MME655387 MVZ655387:MWA655387 NFV655387:NFW655387 NPR655387:NPS655387 NZN655387:NZO655387 OJJ655387:OJK655387 OTF655387:OTG655387 PDB655387:PDC655387 PMX655387:PMY655387 PWT655387:PWU655387 QGP655387:QGQ655387 QQL655387:QQM655387 RAH655387:RAI655387 RKD655387:RKE655387 RTZ655387:RUA655387 SDV655387:SDW655387 SNR655387:SNS655387 SXN655387:SXO655387 THJ655387:THK655387 TRF655387:TRG655387 UBB655387:UBC655387 UKX655387:UKY655387 UUT655387:UUU655387 VEP655387:VEQ655387 VOL655387:VOM655387 VYH655387:VYI655387 WID655387:WIE655387 WRZ655387:WSA655387 XBV655387:XBW655387 FN720923:FO720923 PJ720923:PK720923 ZF720923:ZG720923 AJB720923:AJC720923 ASX720923:ASY720923 BCT720923:BCU720923 BMP720923:BMQ720923 BWL720923:BWM720923 CGH720923:CGI720923 CQD720923:CQE720923 CZZ720923:DAA720923 DJV720923:DJW720923 DTR720923:DTS720923 EDN720923:EDO720923 ENJ720923:ENK720923 EXF720923:EXG720923 FHB720923:FHC720923 FQX720923:FQY720923 GAT720923:GAU720923 GKP720923:GKQ720923 GUL720923:GUM720923 HEH720923:HEI720923 HOD720923:HOE720923 HXZ720923:HYA720923 IHV720923:IHW720923 IRR720923:IRS720923 JBN720923:JBO720923 JLJ720923:JLK720923 JVF720923:JVG720923 KFB720923:KFC720923 KOX720923:KOY720923 KYT720923:KYU720923 LIP720923:LIQ720923 LSL720923:LSM720923 MCH720923:MCI720923 MMD720923:MME720923 MVZ720923:MWA720923 NFV720923:NFW720923 NPR720923:NPS720923 NZN720923:NZO720923 OJJ720923:OJK720923 OTF720923:OTG720923 PDB720923:PDC720923 PMX720923:PMY720923 PWT720923:PWU720923 QGP720923:QGQ720923 QQL720923:QQM720923 RAH720923:RAI720923 RKD720923:RKE720923 RTZ720923:RUA720923 SDV720923:SDW720923 SNR720923:SNS720923 SXN720923:SXO720923 THJ720923:THK720923 TRF720923:TRG720923 UBB720923:UBC720923 UKX720923:UKY720923 UUT720923:UUU720923 VEP720923:VEQ720923 VOL720923:VOM720923 VYH720923:VYI720923 WID720923:WIE720923 WRZ720923:WSA720923 XBV720923:XBW720923 FN786459:FO786459 PJ786459:PK786459 ZF786459:ZG786459 AJB786459:AJC786459 ASX786459:ASY786459 BCT786459:BCU786459 BMP786459:BMQ786459 BWL786459:BWM786459 CGH786459:CGI786459 CQD786459:CQE786459 CZZ786459:DAA786459 DJV786459:DJW786459 DTR786459:DTS786459 EDN786459:EDO786459 ENJ786459:ENK786459 EXF786459:EXG786459 FHB786459:FHC786459 FQX786459:FQY786459 GAT786459:GAU786459 GKP786459:GKQ786459 GUL786459:GUM786459 HEH786459:HEI786459 HOD786459:HOE786459 HXZ786459:HYA786459 IHV786459:IHW786459 IRR786459:IRS786459 JBN786459:JBO786459 JLJ786459:JLK786459 JVF786459:JVG786459 KFB786459:KFC786459 KOX786459:KOY786459 KYT786459:KYU786459 LIP786459:LIQ786459 LSL786459:LSM786459 MCH786459:MCI786459 MMD786459:MME786459 MVZ786459:MWA786459 NFV786459:NFW786459 NPR786459:NPS786459 NZN786459:NZO786459 OJJ786459:OJK786459 OTF786459:OTG786459 PDB786459:PDC786459 PMX786459:PMY786459 PWT786459:PWU786459 QGP786459:QGQ786459 QQL786459:QQM786459 RAH786459:RAI786459 RKD786459:RKE786459 RTZ786459:RUA786459 SDV786459:SDW786459 SNR786459:SNS786459 SXN786459:SXO786459 THJ786459:THK786459 TRF786459:TRG786459 UBB786459:UBC786459 UKX786459:UKY786459 UUT786459:UUU786459 VEP786459:VEQ786459 VOL786459:VOM786459 VYH786459:VYI786459 WID786459:WIE786459 WRZ786459:WSA786459 XBV786459:XBW786459 FN851995:FO851995 PJ851995:PK851995 ZF851995:ZG851995 AJB851995:AJC851995 ASX851995:ASY851995 BCT851995:BCU851995 BMP851995:BMQ851995 BWL851995:BWM851995 CGH851995:CGI851995 CQD851995:CQE851995 CZZ851995:DAA851995 DJV851995:DJW851995 DTR851995:DTS851995 EDN851995:EDO851995 ENJ851995:ENK851995 EXF851995:EXG851995 FHB851995:FHC851995 FQX851995:FQY851995 GAT851995:GAU851995 GKP851995:GKQ851995 GUL851995:GUM851995 HEH851995:HEI851995 HOD851995:HOE851995 HXZ851995:HYA851995 IHV851995:IHW851995 IRR851995:IRS851995 JBN851995:JBO851995 JLJ851995:JLK851995 JVF851995:JVG851995 KFB851995:KFC851995 KOX851995:KOY851995 KYT851995:KYU851995 LIP851995:LIQ851995 LSL851995:LSM851995 MCH851995:MCI851995 MMD851995:MME851995 MVZ851995:MWA851995 NFV851995:NFW851995 NPR851995:NPS851995 NZN851995:NZO851995 OJJ851995:OJK851995 OTF851995:OTG851995 PDB851995:PDC851995 PMX851995:PMY851995 PWT851995:PWU851995 QGP851995:QGQ851995 QQL851995:QQM851995 RAH851995:RAI851995 RKD851995:RKE851995 RTZ851995:RUA851995 SDV851995:SDW851995 SNR851995:SNS851995 SXN851995:SXO851995 THJ851995:THK851995 TRF851995:TRG851995 UBB851995:UBC851995 UKX851995:UKY851995 UUT851995:UUU851995 VEP851995:VEQ851995 VOL851995:VOM851995 VYH851995:VYI851995 WID851995:WIE851995 WRZ851995:WSA851995 XBV851995:XBW851995 FN917531:FO917531 PJ917531:PK917531 ZF917531:ZG917531 AJB917531:AJC917531 ASX917531:ASY917531 BCT917531:BCU917531 BMP917531:BMQ917531 BWL917531:BWM917531 CGH917531:CGI917531 CQD917531:CQE917531 CZZ917531:DAA917531 DJV917531:DJW917531 DTR917531:DTS917531 EDN917531:EDO917531 ENJ917531:ENK917531 EXF917531:EXG917531 FHB917531:FHC917531 FQX917531:FQY917531 GAT917531:GAU917531 GKP917531:GKQ917531 GUL917531:GUM917531 HEH917531:HEI917531 HOD917531:HOE917531 HXZ917531:HYA917531 IHV917531:IHW917531 IRR917531:IRS917531 JBN917531:JBO917531 JLJ917531:JLK917531 JVF917531:JVG917531 KFB917531:KFC917531 KOX917531:KOY917531 KYT917531:KYU917531 LIP917531:LIQ917531 LSL917531:LSM917531 MCH917531:MCI917531 MMD917531:MME917531 MVZ917531:MWA917531 NFV917531:NFW917531 NPR917531:NPS917531 NZN917531:NZO917531 OJJ917531:OJK917531 OTF917531:OTG917531 PDB917531:PDC917531 PMX917531:PMY917531 PWT917531:PWU917531 QGP917531:QGQ917531 QQL917531:QQM917531 RAH917531:RAI917531 RKD917531:RKE917531 RTZ917531:RUA917531 SDV917531:SDW917531 SNR917531:SNS917531 SXN917531:SXO917531 THJ917531:THK917531 TRF917531:TRG917531 UBB917531:UBC917531 UKX917531:UKY917531 UUT917531:UUU917531 VEP917531:VEQ917531 VOL917531:VOM917531 VYH917531:VYI917531 WID917531:WIE917531 WRZ917531:WSA917531 XBV917531:XBW917531 FN983067:FO983067 PJ983067:PK983067 ZF983067:ZG983067 AJB983067:AJC983067 ASX983067:ASY983067 BCT983067:BCU983067 BMP983067:BMQ983067 BWL983067:BWM983067 CGH983067:CGI983067 CQD983067:CQE983067 CZZ983067:DAA983067 DJV983067:DJW983067 DTR983067:DTS983067 EDN983067:EDO983067 ENJ983067:ENK983067 EXF983067:EXG983067 FHB983067:FHC983067 FQX983067:FQY983067 GAT983067:GAU983067 GKP983067:GKQ983067 GUL983067:GUM983067 HEH983067:HEI983067 HOD983067:HOE983067 HXZ983067:HYA983067 IHV983067:IHW983067 IRR983067:IRS983067 JBN983067:JBO983067 JLJ983067:JLK983067 JVF983067:JVG983067 KFB983067:KFC983067 KOX983067:KOY983067 KYT983067:KYU983067 LIP983067:LIQ983067 LSL983067:LSM983067 MCH983067:MCI983067 MMD983067:MME983067 MVZ983067:MWA983067 NFV983067:NFW983067 NPR983067:NPS983067 NZN983067:NZO983067 OJJ983067:OJK983067 OTF983067:OTG983067 PDB983067:PDC983067 PMX983067:PMY983067 PWT983067:PWU983067 QGP983067:QGQ983067 QQL983067:QQM983067 RAH983067:RAI983067 RKD983067:RKE983067 RTZ983067:RUA983067 SDV983067:SDW983067 SNR983067:SNS983067 SXN983067:SXO983067 THJ983067:THK983067 TRF983067:TRG983067 UBB983067:UBC983067 UKX983067:UKY983067 UUT983067:UUU983067 VEP983067:VEQ983067 VOL983067:VOM983067 VYH983067:VYI983067 WID983067:WIE983067 WRZ983067:WSA983067 XBV983067:XBW983067 FM27:FM28 PI27:PI28 ZE27:ZE28 AJA27:AJA28 ASW27:ASW28 BCS27:BCS28 BMO27:BMO28 BWK27:BWK28 CGG27:CGG28 CQC27:CQC28 CZY27:CZY28 DJU27:DJU28 DTQ27:DTQ28 EDM27:EDM28 ENI27:ENI28 EXE27:EXE28 FHA27:FHA28 FQW27:FQW28 GAS27:GAS28 GKO27:GKO28 GUK27:GUK28 HEG27:HEG28 HOC27:HOC28 HXY27:HXY28 IHU27:IHU28 IRQ27:IRQ28 JBM27:JBM28 JLI27:JLI28 JVE27:JVE28 KFA27:KFA28 KOW27:KOW28 KYS27:KYS28 LIO27:LIO28 LSK27:LSK28 MCG27:MCG28 MMC27:MMC28 MVY27:MVY28 NFU27:NFU28 NPQ27:NPQ28 NZM27:NZM28 OJI27:OJI28 OTE27:OTE28 PDA27:PDA28 PMW27:PMW28 PWS27:PWS28 QGO27:QGO28 QQK27:QQK28 RAG27:RAG28 RKC27:RKC28 RTY27:RTY28 SDU27:SDU28 SNQ27:SNQ28 SXM27:SXM28 THI27:THI28 TRE27:TRE28 UBA27:UBA28 UKW27:UKW28 UUS27:UUS28 VEO27:VEO28 VOK27:VOK28 VYG27:VYG28 WIC27:WIC28 WRY27:WRY28 XBU27:XBU28 FM65563:FM65564 PI65563:PI65564 ZE65563:ZE65564 AJA65563:AJA65564 ASW65563:ASW65564 BCS65563:BCS65564 BMO65563:BMO65564 BWK65563:BWK65564 CGG65563:CGG65564 CQC65563:CQC65564 CZY65563:CZY65564 DJU65563:DJU65564 DTQ65563:DTQ65564 EDM65563:EDM65564 ENI65563:ENI65564 EXE65563:EXE65564 FHA65563:FHA65564 FQW65563:FQW65564 GAS65563:GAS65564 GKO65563:GKO65564 GUK65563:GUK65564 HEG65563:HEG65564 HOC65563:HOC65564 HXY65563:HXY65564 IHU65563:IHU65564 IRQ65563:IRQ65564 JBM65563:JBM65564 JLI65563:JLI65564 JVE65563:JVE65564 KFA65563:KFA65564 KOW65563:KOW65564 KYS65563:KYS65564 LIO65563:LIO65564 LSK65563:LSK65564 MCG65563:MCG65564 MMC65563:MMC65564 MVY65563:MVY65564 NFU65563:NFU65564 NPQ65563:NPQ65564 NZM65563:NZM65564 OJI65563:OJI65564 OTE65563:OTE65564 PDA65563:PDA65564 PMW65563:PMW65564 PWS65563:PWS65564 QGO65563:QGO65564 QQK65563:QQK65564 RAG65563:RAG65564 RKC65563:RKC65564 RTY65563:RTY65564 SDU65563:SDU65564 SNQ65563:SNQ65564 SXM65563:SXM65564 THI65563:THI65564 TRE65563:TRE65564 UBA65563:UBA65564 UKW65563:UKW65564 UUS65563:UUS65564 VEO65563:VEO65564 VOK65563:VOK65564 VYG65563:VYG65564 WIC65563:WIC65564 WRY65563:WRY65564 XBU65563:XBU65564 FM131099:FM131100 PI131099:PI131100 ZE131099:ZE131100 AJA131099:AJA131100 ASW131099:ASW131100 BCS131099:BCS131100 BMO131099:BMO131100 BWK131099:BWK131100 CGG131099:CGG131100 CQC131099:CQC131100 CZY131099:CZY131100 DJU131099:DJU131100 DTQ131099:DTQ131100 EDM131099:EDM131100 ENI131099:ENI131100 EXE131099:EXE131100 FHA131099:FHA131100 FQW131099:FQW131100 GAS131099:GAS131100 GKO131099:GKO131100 GUK131099:GUK131100 HEG131099:HEG131100 HOC131099:HOC131100 HXY131099:HXY131100 IHU131099:IHU131100 IRQ131099:IRQ131100 JBM131099:JBM131100 JLI131099:JLI131100 JVE131099:JVE131100 KFA131099:KFA131100 KOW131099:KOW131100 KYS131099:KYS131100 LIO131099:LIO131100 LSK131099:LSK131100 MCG131099:MCG131100 MMC131099:MMC131100 MVY131099:MVY131100 NFU131099:NFU131100 NPQ131099:NPQ131100 NZM131099:NZM131100 OJI131099:OJI131100 OTE131099:OTE131100 PDA131099:PDA131100 PMW131099:PMW131100 PWS131099:PWS131100 QGO131099:QGO131100 QQK131099:QQK131100 RAG131099:RAG131100 RKC131099:RKC131100 RTY131099:RTY131100 SDU131099:SDU131100 SNQ131099:SNQ131100 SXM131099:SXM131100 THI131099:THI131100 TRE131099:TRE131100 UBA131099:UBA131100 UKW131099:UKW131100 UUS131099:UUS131100 VEO131099:VEO131100 VOK131099:VOK131100 VYG131099:VYG131100 WIC131099:WIC131100 WRY131099:WRY131100 XBU131099:XBU131100 FM196635:FM196636 PI196635:PI196636 ZE196635:ZE196636 AJA196635:AJA196636 ASW196635:ASW196636 BCS196635:BCS196636 BMO196635:BMO196636 BWK196635:BWK196636 CGG196635:CGG196636 CQC196635:CQC196636 CZY196635:CZY196636 DJU196635:DJU196636 DTQ196635:DTQ196636 EDM196635:EDM196636 ENI196635:ENI196636 EXE196635:EXE196636 FHA196635:FHA196636 FQW196635:FQW196636 GAS196635:GAS196636 GKO196635:GKO196636 GUK196635:GUK196636 HEG196635:HEG196636 HOC196635:HOC196636 HXY196635:HXY196636 IHU196635:IHU196636 IRQ196635:IRQ196636 JBM196635:JBM196636 JLI196635:JLI196636 JVE196635:JVE196636 KFA196635:KFA196636 KOW196635:KOW196636 KYS196635:KYS196636 LIO196635:LIO196636 LSK196635:LSK196636 MCG196635:MCG196636 MMC196635:MMC196636 MVY196635:MVY196636 NFU196635:NFU196636 NPQ196635:NPQ196636 NZM196635:NZM196636 OJI196635:OJI196636 OTE196635:OTE196636 PDA196635:PDA196636 PMW196635:PMW196636 PWS196635:PWS196636 QGO196635:QGO196636 QQK196635:QQK196636 RAG196635:RAG196636 RKC196635:RKC196636 RTY196635:RTY196636 SDU196635:SDU196636 SNQ196635:SNQ196636 SXM196635:SXM196636 THI196635:THI196636 TRE196635:TRE196636 UBA196635:UBA196636 UKW196635:UKW196636 UUS196635:UUS196636 VEO196635:VEO196636 VOK196635:VOK196636 VYG196635:VYG196636 WIC196635:WIC196636 WRY196635:WRY196636 XBU196635:XBU196636 FM262171:FM262172 PI262171:PI262172 ZE262171:ZE262172 AJA262171:AJA262172 ASW262171:ASW262172 BCS262171:BCS262172 BMO262171:BMO262172 BWK262171:BWK262172 CGG262171:CGG262172 CQC262171:CQC262172 CZY262171:CZY262172 DJU262171:DJU262172 DTQ262171:DTQ262172 EDM262171:EDM262172 ENI262171:ENI262172 EXE262171:EXE262172 FHA262171:FHA262172 FQW262171:FQW262172 GAS262171:GAS262172 GKO262171:GKO262172 GUK262171:GUK262172 HEG262171:HEG262172 HOC262171:HOC262172 HXY262171:HXY262172 IHU262171:IHU262172 IRQ262171:IRQ262172 JBM262171:JBM262172 JLI262171:JLI262172 JVE262171:JVE262172 KFA262171:KFA262172 KOW262171:KOW262172 KYS262171:KYS262172 LIO262171:LIO262172 LSK262171:LSK262172 MCG262171:MCG262172 MMC262171:MMC262172 MVY262171:MVY262172 NFU262171:NFU262172 NPQ262171:NPQ262172 NZM262171:NZM262172 OJI262171:OJI262172 OTE262171:OTE262172 PDA262171:PDA262172 PMW262171:PMW262172 PWS262171:PWS262172 QGO262171:QGO262172 QQK262171:QQK262172 RAG262171:RAG262172 RKC262171:RKC262172 RTY262171:RTY262172 SDU262171:SDU262172 SNQ262171:SNQ262172 SXM262171:SXM262172 THI262171:THI262172 TRE262171:TRE262172 UBA262171:UBA262172 UKW262171:UKW262172 UUS262171:UUS262172 VEO262171:VEO262172 VOK262171:VOK262172 VYG262171:VYG262172 WIC262171:WIC262172 WRY262171:WRY262172 XBU262171:XBU262172 FM327707:FM327708 PI327707:PI327708 ZE327707:ZE327708 AJA327707:AJA327708 ASW327707:ASW327708 BCS327707:BCS327708 BMO327707:BMO327708 BWK327707:BWK327708 CGG327707:CGG327708 CQC327707:CQC327708 CZY327707:CZY327708 DJU327707:DJU327708 DTQ327707:DTQ327708 EDM327707:EDM327708 ENI327707:ENI327708 EXE327707:EXE327708 FHA327707:FHA327708 FQW327707:FQW327708 GAS327707:GAS327708 GKO327707:GKO327708 GUK327707:GUK327708 HEG327707:HEG327708 HOC327707:HOC327708 HXY327707:HXY327708 IHU327707:IHU327708 IRQ327707:IRQ327708 JBM327707:JBM327708 JLI327707:JLI327708 JVE327707:JVE327708 KFA327707:KFA327708 KOW327707:KOW327708 KYS327707:KYS327708 LIO327707:LIO327708 LSK327707:LSK327708 MCG327707:MCG327708 MMC327707:MMC327708 MVY327707:MVY327708 NFU327707:NFU327708 NPQ327707:NPQ327708 NZM327707:NZM327708 OJI327707:OJI327708 OTE327707:OTE327708 PDA327707:PDA327708 PMW327707:PMW327708 PWS327707:PWS327708 QGO327707:QGO327708 QQK327707:QQK327708 RAG327707:RAG327708 RKC327707:RKC327708 RTY327707:RTY327708 SDU327707:SDU327708 SNQ327707:SNQ327708 SXM327707:SXM327708 THI327707:THI327708 TRE327707:TRE327708 UBA327707:UBA327708 UKW327707:UKW327708 UUS327707:UUS327708 VEO327707:VEO327708 VOK327707:VOK327708 VYG327707:VYG327708 WIC327707:WIC327708 WRY327707:WRY327708 XBU327707:XBU327708 FM393243:FM393244 PI393243:PI393244 ZE393243:ZE393244 AJA393243:AJA393244 ASW393243:ASW393244 BCS393243:BCS393244 BMO393243:BMO393244 BWK393243:BWK393244 CGG393243:CGG393244 CQC393243:CQC393244 CZY393243:CZY393244 DJU393243:DJU393244 DTQ393243:DTQ393244 EDM393243:EDM393244 ENI393243:ENI393244 EXE393243:EXE393244 FHA393243:FHA393244 FQW393243:FQW393244 GAS393243:GAS393244 GKO393243:GKO393244 GUK393243:GUK393244 HEG393243:HEG393244 HOC393243:HOC393244 HXY393243:HXY393244 IHU393243:IHU393244 IRQ393243:IRQ393244 JBM393243:JBM393244 JLI393243:JLI393244 JVE393243:JVE393244 KFA393243:KFA393244 KOW393243:KOW393244 KYS393243:KYS393244 LIO393243:LIO393244 LSK393243:LSK393244 MCG393243:MCG393244 MMC393243:MMC393244 MVY393243:MVY393244 NFU393243:NFU393244 NPQ393243:NPQ393244 NZM393243:NZM393244 OJI393243:OJI393244 OTE393243:OTE393244 PDA393243:PDA393244 PMW393243:PMW393244 PWS393243:PWS393244 QGO393243:QGO393244 QQK393243:QQK393244 RAG393243:RAG393244 RKC393243:RKC393244 RTY393243:RTY393244 SDU393243:SDU393244 SNQ393243:SNQ393244 SXM393243:SXM393244 THI393243:THI393244 TRE393243:TRE393244 UBA393243:UBA393244 UKW393243:UKW393244 UUS393243:UUS393244 VEO393243:VEO393244 VOK393243:VOK393244 VYG393243:VYG393244 WIC393243:WIC393244 WRY393243:WRY393244 XBU393243:XBU393244 FM458779:FM458780 PI458779:PI458780 ZE458779:ZE458780 AJA458779:AJA458780 ASW458779:ASW458780 BCS458779:BCS458780 BMO458779:BMO458780 BWK458779:BWK458780 CGG458779:CGG458780 CQC458779:CQC458780 CZY458779:CZY458780 DJU458779:DJU458780 DTQ458779:DTQ458780 EDM458779:EDM458780 ENI458779:ENI458780 EXE458779:EXE458780 FHA458779:FHA458780 FQW458779:FQW458780 GAS458779:GAS458780 GKO458779:GKO458780 GUK458779:GUK458780 HEG458779:HEG458780 HOC458779:HOC458780 HXY458779:HXY458780 IHU458779:IHU458780 IRQ458779:IRQ458780 JBM458779:JBM458780 JLI458779:JLI458780 JVE458779:JVE458780 KFA458779:KFA458780 KOW458779:KOW458780 KYS458779:KYS458780 LIO458779:LIO458780 LSK458779:LSK458780 MCG458779:MCG458780 MMC458779:MMC458780 MVY458779:MVY458780 NFU458779:NFU458780 NPQ458779:NPQ458780 NZM458779:NZM458780 OJI458779:OJI458780 OTE458779:OTE458780 PDA458779:PDA458780 PMW458779:PMW458780 PWS458779:PWS458780 QGO458779:QGO458780 QQK458779:QQK458780 RAG458779:RAG458780 RKC458779:RKC458780 RTY458779:RTY458780 SDU458779:SDU458780 SNQ458779:SNQ458780 SXM458779:SXM458780 THI458779:THI458780 TRE458779:TRE458780 UBA458779:UBA458780 UKW458779:UKW458780 UUS458779:UUS458780 VEO458779:VEO458780 VOK458779:VOK458780 VYG458779:VYG458780 WIC458779:WIC458780 WRY458779:WRY458780 XBU458779:XBU458780 FM524315:FM524316 PI524315:PI524316 ZE524315:ZE524316 AJA524315:AJA524316 ASW524315:ASW524316 BCS524315:BCS524316 BMO524315:BMO524316 BWK524315:BWK524316 CGG524315:CGG524316 CQC524315:CQC524316 CZY524315:CZY524316 DJU524315:DJU524316 DTQ524315:DTQ524316 EDM524315:EDM524316 ENI524315:ENI524316 EXE524315:EXE524316 FHA524315:FHA524316 FQW524315:FQW524316 GAS524315:GAS524316 GKO524315:GKO524316 GUK524315:GUK524316 HEG524315:HEG524316 HOC524315:HOC524316 HXY524315:HXY524316 IHU524315:IHU524316 IRQ524315:IRQ524316 JBM524315:JBM524316 JLI524315:JLI524316 JVE524315:JVE524316 KFA524315:KFA524316 KOW524315:KOW524316 KYS524315:KYS524316 LIO524315:LIO524316 LSK524315:LSK524316 MCG524315:MCG524316 MMC524315:MMC524316 MVY524315:MVY524316 NFU524315:NFU524316 NPQ524315:NPQ524316 NZM524315:NZM524316 OJI524315:OJI524316 OTE524315:OTE524316 PDA524315:PDA524316 PMW524315:PMW524316 PWS524315:PWS524316 QGO524315:QGO524316 QQK524315:QQK524316 RAG524315:RAG524316 RKC524315:RKC524316 RTY524315:RTY524316 SDU524315:SDU524316 SNQ524315:SNQ524316 SXM524315:SXM524316 THI524315:THI524316 TRE524315:TRE524316 UBA524315:UBA524316 UKW524315:UKW524316 UUS524315:UUS524316 VEO524315:VEO524316 VOK524315:VOK524316 VYG524315:VYG524316 WIC524315:WIC524316 WRY524315:WRY524316 XBU524315:XBU524316 FM589851:FM589852 PI589851:PI589852 ZE589851:ZE589852 AJA589851:AJA589852 ASW589851:ASW589852 BCS589851:BCS589852 BMO589851:BMO589852 BWK589851:BWK589852 CGG589851:CGG589852 CQC589851:CQC589852 CZY589851:CZY589852 DJU589851:DJU589852 DTQ589851:DTQ589852 EDM589851:EDM589852 ENI589851:ENI589852 EXE589851:EXE589852 FHA589851:FHA589852 FQW589851:FQW589852 GAS589851:GAS589852 GKO589851:GKO589852 GUK589851:GUK589852 HEG589851:HEG589852 HOC589851:HOC589852 HXY589851:HXY589852 IHU589851:IHU589852 IRQ589851:IRQ589852 JBM589851:JBM589852 JLI589851:JLI589852 JVE589851:JVE589852 KFA589851:KFA589852 KOW589851:KOW589852 KYS589851:KYS589852 LIO589851:LIO589852 LSK589851:LSK589852 MCG589851:MCG589852 MMC589851:MMC589852 MVY589851:MVY589852 NFU589851:NFU589852 NPQ589851:NPQ589852 NZM589851:NZM589852 OJI589851:OJI589852 OTE589851:OTE589852 PDA589851:PDA589852 PMW589851:PMW589852 PWS589851:PWS589852 QGO589851:QGO589852 QQK589851:QQK589852 RAG589851:RAG589852 RKC589851:RKC589852 RTY589851:RTY589852 SDU589851:SDU589852 SNQ589851:SNQ589852 SXM589851:SXM589852 THI589851:THI589852 TRE589851:TRE589852 UBA589851:UBA589852 UKW589851:UKW589852 UUS589851:UUS589852 VEO589851:VEO589852 VOK589851:VOK589852 VYG589851:VYG589852 WIC589851:WIC589852 WRY589851:WRY589852 XBU589851:XBU589852 FM655387:FM655388 PI655387:PI655388 ZE655387:ZE655388 AJA655387:AJA655388 ASW655387:ASW655388 BCS655387:BCS655388 BMO655387:BMO655388 BWK655387:BWK655388 CGG655387:CGG655388 CQC655387:CQC655388 CZY655387:CZY655388 DJU655387:DJU655388 DTQ655387:DTQ655388 EDM655387:EDM655388 ENI655387:ENI655388 EXE655387:EXE655388 FHA655387:FHA655388 FQW655387:FQW655388 GAS655387:GAS655388 GKO655387:GKO655388 GUK655387:GUK655388 HEG655387:HEG655388 HOC655387:HOC655388 HXY655387:HXY655388 IHU655387:IHU655388 IRQ655387:IRQ655388 JBM655387:JBM655388 JLI655387:JLI655388 JVE655387:JVE655388 KFA655387:KFA655388 KOW655387:KOW655388 KYS655387:KYS655388 LIO655387:LIO655388 LSK655387:LSK655388 MCG655387:MCG655388 MMC655387:MMC655388 MVY655387:MVY655388 NFU655387:NFU655388 NPQ655387:NPQ655388 NZM655387:NZM655388 OJI655387:OJI655388 OTE655387:OTE655388 PDA655387:PDA655388 PMW655387:PMW655388 PWS655387:PWS655388 QGO655387:QGO655388 QQK655387:QQK655388 RAG655387:RAG655388 RKC655387:RKC655388 RTY655387:RTY655388 SDU655387:SDU655388 SNQ655387:SNQ655388 SXM655387:SXM655388 THI655387:THI655388 TRE655387:TRE655388 UBA655387:UBA655388 UKW655387:UKW655388 UUS655387:UUS655388 VEO655387:VEO655388 VOK655387:VOK655388 VYG655387:VYG655388 WIC655387:WIC655388 WRY655387:WRY655388 XBU655387:XBU655388 FM720923:FM720924 PI720923:PI720924 ZE720923:ZE720924 AJA720923:AJA720924 ASW720923:ASW720924 BCS720923:BCS720924 BMO720923:BMO720924 BWK720923:BWK720924 CGG720923:CGG720924 CQC720923:CQC720924 CZY720923:CZY720924 DJU720923:DJU720924 DTQ720923:DTQ720924 EDM720923:EDM720924 ENI720923:ENI720924 EXE720923:EXE720924 FHA720923:FHA720924 FQW720923:FQW720924 GAS720923:GAS720924 GKO720923:GKO720924 GUK720923:GUK720924 HEG720923:HEG720924 HOC720923:HOC720924 HXY720923:HXY720924 IHU720923:IHU720924 IRQ720923:IRQ720924 JBM720923:JBM720924 JLI720923:JLI720924 JVE720923:JVE720924 KFA720923:KFA720924 KOW720923:KOW720924 KYS720923:KYS720924 LIO720923:LIO720924 LSK720923:LSK720924 MCG720923:MCG720924 MMC720923:MMC720924 MVY720923:MVY720924 NFU720923:NFU720924 NPQ720923:NPQ720924 NZM720923:NZM720924 OJI720923:OJI720924 OTE720923:OTE720924 PDA720923:PDA720924 PMW720923:PMW720924 PWS720923:PWS720924 QGO720923:QGO720924 QQK720923:QQK720924 RAG720923:RAG720924 RKC720923:RKC720924 RTY720923:RTY720924 SDU720923:SDU720924 SNQ720923:SNQ720924 SXM720923:SXM720924 THI720923:THI720924 TRE720923:TRE720924 UBA720923:UBA720924 UKW720923:UKW720924 UUS720923:UUS720924 VEO720923:VEO720924 VOK720923:VOK720924 VYG720923:VYG720924 WIC720923:WIC720924 WRY720923:WRY720924 XBU720923:XBU720924 FM786459:FM786460 PI786459:PI786460 ZE786459:ZE786460 AJA786459:AJA786460 ASW786459:ASW786460 BCS786459:BCS786460 BMO786459:BMO786460 BWK786459:BWK786460 CGG786459:CGG786460 CQC786459:CQC786460 CZY786459:CZY786460 DJU786459:DJU786460 DTQ786459:DTQ786460 EDM786459:EDM786460 ENI786459:ENI786460 EXE786459:EXE786460 FHA786459:FHA786460 FQW786459:FQW786460 GAS786459:GAS786460 GKO786459:GKO786460 GUK786459:GUK786460 HEG786459:HEG786460 HOC786459:HOC786460 HXY786459:HXY786460 IHU786459:IHU786460 IRQ786459:IRQ786460 JBM786459:JBM786460 JLI786459:JLI786460 JVE786459:JVE786460 KFA786459:KFA786460 KOW786459:KOW786460 KYS786459:KYS786460 LIO786459:LIO786460 LSK786459:LSK786460 MCG786459:MCG786460 MMC786459:MMC786460 MVY786459:MVY786460 NFU786459:NFU786460 NPQ786459:NPQ786460 NZM786459:NZM786460 OJI786459:OJI786460 OTE786459:OTE786460 PDA786459:PDA786460 PMW786459:PMW786460 PWS786459:PWS786460 QGO786459:QGO786460 QQK786459:QQK786460 RAG786459:RAG786460 RKC786459:RKC786460 RTY786459:RTY786460 SDU786459:SDU786460 SNQ786459:SNQ786460 SXM786459:SXM786460 THI786459:THI786460 TRE786459:TRE786460 UBA786459:UBA786460 UKW786459:UKW786460 UUS786459:UUS786460 VEO786459:VEO786460 VOK786459:VOK786460 VYG786459:VYG786460 WIC786459:WIC786460 WRY786459:WRY786460 XBU786459:XBU786460 FM851995:FM851996 PI851995:PI851996 ZE851995:ZE851996 AJA851995:AJA851996 ASW851995:ASW851996 BCS851995:BCS851996 BMO851995:BMO851996 BWK851995:BWK851996 CGG851995:CGG851996 CQC851995:CQC851996 CZY851995:CZY851996 DJU851995:DJU851996 DTQ851995:DTQ851996 EDM851995:EDM851996 ENI851995:ENI851996 EXE851995:EXE851996 FHA851995:FHA851996 FQW851995:FQW851996 GAS851995:GAS851996 GKO851995:GKO851996 GUK851995:GUK851996 HEG851995:HEG851996 HOC851995:HOC851996 HXY851995:HXY851996 IHU851995:IHU851996 IRQ851995:IRQ851996 JBM851995:JBM851996 JLI851995:JLI851996 JVE851995:JVE851996 KFA851995:KFA851996 KOW851995:KOW851996 KYS851995:KYS851996 LIO851995:LIO851996 LSK851995:LSK851996 MCG851995:MCG851996 MMC851995:MMC851996 MVY851995:MVY851996 NFU851995:NFU851996 NPQ851995:NPQ851996 NZM851995:NZM851996 OJI851995:OJI851996 OTE851995:OTE851996 PDA851995:PDA851996 PMW851995:PMW851996 PWS851995:PWS851996 QGO851995:QGO851996 QQK851995:QQK851996 RAG851995:RAG851996 RKC851995:RKC851996 RTY851995:RTY851996 SDU851995:SDU851996 SNQ851995:SNQ851996 SXM851995:SXM851996 THI851995:THI851996 TRE851995:TRE851996 UBA851995:UBA851996 UKW851995:UKW851996 UUS851995:UUS851996 VEO851995:VEO851996 VOK851995:VOK851996 VYG851995:VYG851996 WIC851995:WIC851996 WRY851995:WRY851996 XBU851995:XBU851996 FM917531:FM917532 PI917531:PI917532 ZE917531:ZE917532 AJA917531:AJA917532 ASW917531:ASW917532 BCS917531:BCS917532 BMO917531:BMO917532 BWK917531:BWK917532 CGG917531:CGG917532 CQC917531:CQC917532 CZY917531:CZY917532 DJU917531:DJU917532 DTQ917531:DTQ917532 EDM917531:EDM917532 ENI917531:ENI917532 EXE917531:EXE917532 FHA917531:FHA917532 FQW917531:FQW917532 GAS917531:GAS917532 GKO917531:GKO917532 GUK917531:GUK917532 HEG917531:HEG917532 HOC917531:HOC917532 HXY917531:HXY917532 IHU917531:IHU917532 IRQ917531:IRQ917532 JBM917531:JBM917532 JLI917531:JLI917532 JVE917531:JVE917532 KFA917531:KFA917532 KOW917531:KOW917532 KYS917531:KYS917532 LIO917531:LIO917532 LSK917531:LSK917532 MCG917531:MCG917532 MMC917531:MMC917532 MVY917531:MVY917532 NFU917531:NFU917532 NPQ917531:NPQ917532 NZM917531:NZM917532 OJI917531:OJI917532 OTE917531:OTE917532 PDA917531:PDA917532 PMW917531:PMW917532 PWS917531:PWS917532 QGO917531:QGO917532 QQK917531:QQK917532 RAG917531:RAG917532 RKC917531:RKC917532 RTY917531:RTY917532 SDU917531:SDU917532 SNQ917531:SNQ917532 SXM917531:SXM917532 THI917531:THI917532 TRE917531:TRE917532 UBA917531:UBA917532 UKW917531:UKW917532 UUS917531:UUS917532 VEO917531:VEO917532 VOK917531:VOK917532 VYG917531:VYG917532 WIC917531:WIC917532 WRY917531:WRY917532 XBU917531:XBU917532 FM983067:FM983068 PI983067:PI983068 ZE983067:ZE983068 AJA983067:AJA983068 ASW983067:ASW983068 BCS983067:BCS983068 BMO983067:BMO983068 BWK983067:BWK983068 CGG983067:CGG983068 CQC983067:CQC983068 CZY983067:CZY983068 DJU983067:DJU983068 DTQ983067:DTQ983068 EDM983067:EDM983068 ENI983067:ENI983068 EXE983067:EXE983068 FHA983067:FHA983068 FQW983067:FQW983068 GAS983067:GAS983068 GKO983067:GKO983068 GUK983067:GUK983068 HEG983067:HEG983068 HOC983067:HOC983068 HXY983067:HXY983068 IHU983067:IHU983068 IRQ983067:IRQ983068 JBM983067:JBM983068 JLI983067:JLI983068 JVE983067:JVE983068 KFA983067:KFA983068 KOW983067:KOW983068 KYS983067:KYS983068 LIO983067:LIO983068 LSK983067:LSK983068 MCG983067:MCG983068 MMC983067:MMC983068 MVY983067:MVY983068 NFU983067:NFU983068 NPQ983067:NPQ983068 NZM983067:NZM983068 OJI983067:OJI983068 OTE983067:OTE983068 PDA983067:PDA983068 PMW983067:PMW983068 PWS983067:PWS983068 QGO983067:QGO983068 QQK983067:QQK983068 RAG983067:RAG983068 RKC983067:RKC983068 RTY983067:RTY983068 SDU983067:SDU983068 SNQ983067:SNQ983068 SXM983067:SXM983068 THI983067:THI983068 TRE983067:TRE983068 UBA983067:UBA983068 UKW983067:UKW983068 UUS983067:UUS983068 VEO983067:VEO983068 VOK983067:VOK983068 VYG983067:VYG983068 WIC983067:WIC983068 WRY983067:WRY983068 XBU983067:XBU983068 FK27:FL27 PG27:PH27 ZC27:ZD27 AIY27:AIZ27 ASU27:ASV27 BCQ27:BCR27 BMM27:BMN27 BWI27:BWJ27 CGE27:CGF27 CQA27:CQB27 CZW27:CZX27 DJS27:DJT27 DTO27:DTP27 EDK27:EDL27 ENG27:ENH27 EXC27:EXD27 FGY27:FGZ27 FQU27:FQV27 GAQ27:GAR27 GKM27:GKN27 GUI27:GUJ27 HEE27:HEF27 HOA27:HOB27 HXW27:HXX27 IHS27:IHT27 IRO27:IRP27 JBK27:JBL27 JLG27:JLH27 JVC27:JVD27 KEY27:KEZ27 KOU27:KOV27 KYQ27:KYR27 LIM27:LIN27 LSI27:LSJ27 MCE27:MCF27 MMA27:MMB27 MVW27:MVX27 NFS27:NFT27 NPO27:NPP27 NZK27:NZL27 OJG27:OJH27 OTC27:OTD27 PCY27:PCZ27 PMU27:PMV27 PWQ27:PWR27 QGM27:QGN27 QQI27:QQJ27 RAE27:RAF27 RKA27:RKB27 RTW27:RTX27 SDS27:SDT27 SNO27:SNP27 SXK27:SXL27 THG27:THH27 TRC27:TRD27 UAY27:UAZ27 UKU27:UKV27 UUQ27:UUR27 VEM27:VEN27 VOI27:VOJ27 VYE27:VYF27 WIA27:WIB27 WRW27:WRX27 XBS27:XBT27 FK65563:FL65563 PG65563:PH65563 ZC65563:ZD65563 AIY65563:AIZ65563 ASU65563:ASV65563 BCQ65563:BCR65563 BMM65563:BMN65563 BWI65563:BWJ65563 CGE65563:CGF65563 CQA65563:CQB65563 CZW65563:CZX65563 DJS65563:DJT65563 DTO65563:DTP65563 EDK65563:EDL65563 ENG65563:ENH65563 EXC65563:EXD65563 FGY65563:FGZ65563 FQU65563:FQV65563 GAQ65563:GAR65563 GKM65563:GKN65563 GUI65563:GUJ65563 HEE65563:HEF65563 HOA65563:HOB65563 HXW65563:HXX65563 IHS65563:IHT65563 IRO65563:IRP65563 JBK65563:JBL65563 JLG65563:JLH65563 JVC65563:JVD65563 KEY65563:KEZ65563 KOU65563:KOV65563 KYQ65563:KYR65563 LIM65563:LIN65563 LSI65563:LSJ65563 MCE65563:MCF65563 MMA65563:MMB65563 MVW65563:MVX65563 NFS65563:NFT65563 NPO65563:NPP65563 NZK65563:NZL65563 OJG65563:OJH65563 OTC65563:OTD65563 PCY65563:PCZ65563 PMU65563:PMV65563 PWQ65563:PWR65563 QGM65563:QGN65563 QQI65563:QQJ65563 RAE65563:RAF65563 RKA65563:RKB65563 RTW65563:RTX65563 SDS65563:SDT65563 SNO65563:SNP65563 SXK65563:SXL65563 THG65563:THH65563 TRC65563:TRD65563 UAY65563:UAZ65563 UKU65563:UKV65563 UUQ65563:UUR65563 VEM65563:VEN65563 VOI65563:VOJ65563 VYE65563:VYF65563 WIA65563:WIB65563 WRW65563:WRX65563 XBS65563:XBT65563 FK131099:FL131099 PG131099:PH131099 ZC131099:ZD131099 AIY131099:AIZ131099 ASU131099:ASV131099 BCQ131099:BCR131099 BMM131099:BMN131099 BWI131099:BWJ131099 CGE131099:CGF131099 CQA131099:CQB131099 CZW131099:CZX131099 DJS131099:DJT131099 DTO131099:DTP131099 EDK131099:EDL131099 ENG131099:ENH131099 EXC131099:EXD131099 FGY131099:FGZ131099 FQU131099:FQV131099 GAQ131099:GAR131099 GKM131099:GKN131099 GUI131099:GUJ131099 HEE131099:HEF131099 HOA131099:HOB131099 HXW131099:HXX131099 IHS131099:IHT131099 IRO131099:IRP131099 JBK131099:JBL131099 JLG131099:JLH131099 JVC131099:JVD131099 KEY131099:KEZ131099 KOU131099:KOV131099 KYQ131099:KYR131099 LIM131099:LIN131099 LSI131099:LSJ131099 MCE131099:MCF131099 MMA131099:MMB131099 MVW131099:MVX131099 NFS131099:NFT131099 NPO131099:NPP131099 NZK131099:NZL131099 OJG131099:OJH131099 OTC131099:OTD131099 PCY131099:PCZ131099 PMU131099:PMV131099 PWQ131099:PWR131099 QGM131099:QGN131099 QQI131099:QQJ131099 RAE131099:RAF131099 RKA131099:RKB131099 RTW131099:RTX131099 SDS131099:SDT131099 SNO131099:SNP131099 SXK131099:SXL131099 THG131099:THH131099 TRC131099:TRD131099 UAY131099:UAZ131099 UKU131099:UKV131099 UUQ131099:UUR131099 VEM131099:VEN131099 VOI131099:VOJ131099 VYE131099:VYF131099 WIA131099:WIB131099 WRW131099:WRX131099 XBS131099:XBT131099 FK196635:FL196635 PG196635:PH196635 ZC196635:ZD196635 AIY196635:AIZ196635 ASU196635:ASV196635 BCQ196635:BCR196635 BMM196635:BMN196635 BWI196635:BWJ196635 CGE196635:CGF196635 CQA196635:CQB196635 CZW196635:CZX196635 DJS196635:DJT196635 DTO196635:DTP196635 EDK196635:EDL196635 ENG196635:ENH196635 EXC196635:EXD196635 FGY196635:FGZ196635 FQU196635:FQV196635 GAQ196635:GAR196635 GKM196635:GKN196635 GUI196635:GUJ196635 HEE196635:HEF196635 HOA196635:HOB196635 HXW196635:HXX196635 IHS196635:IHT196635 IRO196635:IRP196635 JBK196635:JBL196635 JLG196635:JLH196635 JVC196635:JVD196635 KEY196635:KEZ196635 KOU196635:KOV196635 KYQ196635:KYR196635 LIM196635:LIN196635 LSI196635:LSJ196635 MCE196635:MCF196635 MMA196635:MMB196635 MVW196635:MVX196635 NFS196635:NFT196635 NPO196635:NPP196635 NZK196635:NZL196635 OJG196635:OJH196635 OTC196635:OTD196635 PCY196635:PCZ196635 PMU196635:PMV196635 PWQ196635:PWR196635 QGM196635:QGN196635 QQI196635:QQJ196635 RAE196635:RAF196635 RKA196635:RKB196635 RTW196635:RTX196635 SDS196635:SDT196635 SNO196635:SNP196635 SXK196635:SXL196635 THG196635:THH196635 TRC196635:TRD196635 UAY196635:UAZ196635 UKU196635:UKV196635 UUQ196635:UUR196635 VEM196635:VEN196635 VOI196635:VOJ196635 VYE196635:VYF196635 WIA196635:WIB196635 WRW196635:WRX196635 XBS196635:XBT196635 FK262171:FL262171 PG262171:PH262171 ZC262171:ZD262171 AIY262171:AIZ262171 ASU262171:ASV262171 BCQ262171:BCR262171 BMM262171:BMN262171 BWI262171:BWJ262171 CGE262171:CGF262171 CQA262171:CQB262171 CZW262171:CZX262171 DJS262171:DJT262171 DTO262171:DTP262171 EDK262171:EDL262171 ENG262171:ENH262171 EXC262171:EXD262171 FGY262171:FGZ262171 FQU262171:FQV262171 GAQ262171:GAR262171 GKM262171:GKN262171 GUI262171:GUJ262171 HEE262171:HEF262171 HOA262171:HOB262171 HXW262171:HXX262171 IHS262171:IHT262171 IRO262171:IRP262171 JBK262171:JBL262171 JLG262171:JLH262171 JVC262171:JVD262171 KEY262171:KEZ262171 KOU262171:KOV262171 KYQ262171:KYR262171 LIM262171:LIN262171 LSI262171:LSJ262171 MCE262171:MCF262171 MMA262171:MMB262171 MVW262171:MVX262171 NFS262171:NFT262171 NPO262171:NPP262171 NZK262171:NZL262171 OJG262171:OJH262171 OTC262171:OTD262171 PCY262171:PCZ262171 PMU262171:PMV262171 PWQ262171:PWR262171 QGM262171:QGN262171 QQI262171:QQJ262171 RAE262171:RAF262171 RKA262171:RKB262171 RTW262171:RTX262171 SDS262171:SDT262171 SNO262171:SNP262171 SXK262171:SXL262171 THG262171:THH262171 TRC262171:TRD262171 UAY262171:UAZ262171 UKU262171:UKV262171 UUQ262171:UUR262171 VEM262171:VEN262171 VOI262171:VOJ262171 VYE262171:VYF262171 WIA262171:WIB262171 WRW262171:WRX262171 XBS262171:XBT262171 FK327707:FL327707 PG327707:PH327707 ZC327707:ZD327707 AIY327707:AIZ327707 ASU327707:ASV327707 BCQ327707:BCR327707 BMM327707:BMN327707 BWI327707:BWJ327707 CGE327707:CGF327707 CQA327707:CQB327707 CZW327707:CZX327707 DJS327707:DJT327707 DTO327707:DTP327707 EDK327707:EDL327707 ENG327707:ENH327707 EXC327707:EXD327707 FGY327707:FGZ327707 FQU327707:FQV327707 GAQ327707:GAR327707 GKM327707:GKN327707 GUI327707:GUJ327707 HEE327707:HEF327707 HOA327707:HOB327707 HXW327707:HXX327707 IHS327707:IHT327707 IRO327707:IRP327707 JBK327707:JBL327707 JLG327707:JLH327707 JVC327707:JVD327707 KEY327707:KEZ327707 KOU327707:KOV327707 KYQ327707:KYR327707 LIM327707:LIN327707 LSI327707:LSJ327707 MCE327707:MCF327707 MMA327707:MMB327707 MVW327707:MVX327707 NFS327707:NFT327707 NPO327707:NPP327707 NZK327707:NZL327707 OJG327707:OJH327707 OTC327707:OTD327707 PCY327707:PCZ327707 PMU327707:PMV327707 PWQ327707:PWR327707 QGM327707:QGN327707 QQI327707:QQJ327707 RAE327707:RAF327707 RKA327707:RKB327707 RTW327707:RTX327707 SDS327707:SDT327707 SNO327707:SNP327707 SXK327707:SXL327707 THG327707:THH327707 TRC327707:TRD327707 UAY327707:UAZ327707 UKU327707:UKV327707 UUQ327707:UUR327707 VEM327707:VEN327707 VOI327707:VOJ327707 VYE327707:VYF327707 WIA327707:WIB327707 WRW327707:WRX327707 XBS327707:XBT327707 FK393243:FL393243 PG393243:PH393243 ZC393243:ZD393243 AIY393243:AIZ393243 ASU393243:ASV393243 BCQ393243:BCR393243 BMM393243:BMN393243 BWI393243:BWJ393243 CGE393243:CGF393243 CQA393243:CQB393243 CZW393243:CZX393243 DJS393243:DJT393243 DTO393243:DTP393243 EDK393243:EDL393243 ENG393243:ENH393243 EXC393243:EXD393243 FGY393243:FGZ393243 FQU393243:FQV393243 GAQ393243:GAR393243 GKM393243:GKN393243 GUI393243:GUJ393243 HEE393243:HEF393243 HOA393243:HOB393243 HXW393243:HXX393243 IHS393243:IHT393243 IRO393243:IRP393243 JBK393243:JBL393243 JLG393243:JLH393243 JVC393243:JVD393243 KEY393243:KEZ393243 KOU393243:KOV393243 KYQ393243:KYR393243 LIM393243:LIN393243 LSI393243:LSJ393243 MCE393243:MCF393243 MMA393243:MMB393243 MVW393243:MVX393243 NFS393243:NFT393243 NPO393243:NPP393243 NZK393243:NZL393243 OJG393243:OJH393243 OTC393243:OTD393243 PCY393243:PCZ393243 PMU393243:PMV393243 PWQ393243:PWR393243 QGM393243:QGN393243 QQI393243:QQJ393243 RAE393243:RAF393243 RKA393243:RKB393243 RTW393243:RTX393243 SDS393243:SDT393243 SNO393243:SNP393243 SXK393243:SXL393243 THG393243:THH393243 TRC393243:TRD393243 UAY393243:UAZ393243 UKU393243:UKV393243 UUQ393243:UUR393243 VEM393243:VEN393243 VOI393243:VOJ393243 VYE393243:VYF393243 WIA393243:WIB393243 WRW393243:WRX393243 XBS393243:XBT393243 FK458779:FL458779 PG458779:PH458779 ZC458779:ZD458779 AIY458779:AIZ458779 ASU458779:ASV458779 BCQ458779:BCR458779 BMM458779:BMN458779 BWI458779:BWJ458779 CGE458779:CGF458779 CQA458779:CQB458779 CZW458779:CZX458779 DJS458779:DJT458779 DTO458779:DTP458779 EDK458779:EDL458779 ENG458779:ENH458779 EXC458779:EXD458779 FGY458779:FGZ458779 FQU458779:FQV458779 GAQ458779:GAR458779 GKM458779:GKN458779 GUI458779:GUJ458779 HEE458779:HEF458779 HOA458779:HOB458779 HXW458779:HXX458779 IHS458779:IHT458779 IRO458779:IRP458779 JBK458779:JBL458779 JLG458779:JLH458779 JVC458779:JVD458779 KEY458779:KEZ458779 KOU458779:KOV458779 KYQ458779:KYR458779 LIM458779:LIN458779 LSI458779:LSJ458779 MCE458779:MCF458779 MMA458779:MMB458779 MVW458779:MVX458779 NFS458779:NFT458779 NPO458779:NPP458779 NZK458779:NZL458779 OJG458779:OJH458779 OTC458779:OTD458779 PCY458779:PCZ458779 PMU458779:PMV458779 PWQ458779:PWR458779 QGM458779:QGN458779 QQI458779:QQJ458779 RAE458779:RAF458779 RKA458779:RKB458779 RTW458779:RTX458779 SDS458779:SDT458779 SNO458779:SNP458779 SXK458779:SXL458779 THG458779:THH458779 TRC458779:TRD458779 UAY458779:UAZ458779 UKU458779:UKV458779 UUQ458779:UUR458779 VEM458779:VEN458779 VOI458779:VOJ458779 VYE458779:VYF458779 WIA458779:WIB458779 WRW458779:WRX458779 XBS458779:XBT458779 FK524315:FL524315 PG524315:PH524315 ZC524315:ZD524315 AIY524315:AIZ524315 ASU524315:ASV524315 BCQ524315:BCR524315 BMM524315:BMN524315 BWI524315:BWJ524315 CGE524315:CGF524315 CQA524315:CQB524315 CZW524315:CZX524315 DJS524315:DJT524315 DTO524315:DTP524315 EDK524315:EDL524315 ENG524315:ENH524315 EXC524315:EXD524315 FGY524315:FGZ524315 FQU524315:FQV524315 GAQ524315:GAR524315 GKM524315:GKN524315 GUI524315:GUJ524315 HEE524315:HEF524315 HOA524315:HOB524315 HXW524315:HXX524315 IHS524315:IHT524315 IRO524315:IRP524315 JBK524315:JBL524315 JLG524315:JLH524315 JVC524315:JVD524315 KEY524315:KEZ524315 KOU524315:KOV524315 KYQ524315:KYR524315 LIM524315:LIN524315 LSI524315:LSJ524315 MCE524315:MCF524315 MMA524315:MMB524315 MVW524315:MVX524315 NFS524315:NFT524315 NPO524315:NPP524315 NZK524315:NZL524315 OJG524315:OJH524315 OTC524315:OTD524315 PCY524315:PCZ524315 PMU524315:PMV524315 PWQ524315:PWR524315 QGM524315:QGN524315 QQI524315:QQJ524315 RAE524315:RAF524315 RKA524315:RKB524315 RTW524315:RTX524315 SDS524315:SDT524315 SNO524315:SNP524315 SXK524315:SXL524315 THG524315:THH524315 TRC524315:TRD524315 UAY524315:UAZ524315 UKU524315:UKV524315 UUQ524315:UUR524315 VEM524315:VEN524315 VOI524315:VOJ524315 VYE524315:VYF524315 WIA524315:WIB524315 WRW524315:WRX524315 XBS524315:XBT524315 FK589851:FL589851 PG589851:PH589851 ZC589851:ZD589851 AIY589851:AIZ589851 ASU589851:ASV589851 BCQ589851:BCR589851 BMM589851:BMN589851 BWI589851:BWJ589851 CGE589851:CGF589851 CQA589851:CQB589851 CZW589851:CZX589851 DJS589851:DJT589851 DTO589851:DTP589851 EDK589851:EDL589851 ENG589851:ENH589851 EXC589851:EXD589851 FGY589851:FGZ589851 FQU589851:FQV589851 GAQ589851:GAR589851 GKM589851:GKN589851 GUI589851:GUJ589851 HEE589851:HEF589851 HOA589851:HOB589851 HXW589851:HXX589851 IHS589851:IHT589851 IRO589851:IRP589851 JBK589851:JBL589851 JLG589851:JLH589851 JVC589851:JVD589851 KEY589851:KEZ589851 KOU589851:KOV589851 KYQ589851:KYR589851 LIM589851:LIN589851 LSI589851:LSJ589851 MCE589851:MCF589851 MMA589851:MMB589851 MVW589851:MVX589851 NFS589851:NFT589851 NPO589851:NPP589851 NZK589851:NZL589851 OJG589851:OJH589851 OTC589851:OTD589851 PCY589851:PCZ589851 PMU589851:PMV589851 PWQ589851:PWR589851 QGM589851:QGN589851 QQI589851:QQJ589851 RAE589851:RAF589851 RKA589851:RKB589851 RTW589851:RTX589851 SDS589851:SDT589851 SNO589851:SNP589851 SXK589851:SXL589851 THG589851:THH589851 TRC589851:TRD589851 UAY589851:UAZ589851 UKU589851:UKV589851 UUQ589851:UUR589851 VEM589851:VEN589851 VOI589851:VOJ589851 VYE589851:VYF589851 WIA589851:WIB589851 WRW589851:WRX589851 XBS589851:XBT589851 FK655387:FL655387 PG655387:PH655387 ZC655387:ZD655387 AIY655387:AIZ655387 ASU655387:ASV655387 BCQ655387:BCR655387 BMM655387:BMN655387 BWI655387:BWJ655387 CGE655387:CGF655387 CQA655387:CQB655387 CZW655387:CZX655387 DJS655387:DJT655387 DTO655387:DTP655387 EDK655387:EDL655387 ENG655387:ENH655387 EXC655387:EXD655387 FGY655387:FGZ655387 FQU655387:FQV655387 GAQ655387:GAR655387 GKM655387:GKN655387 GUI655387:GUJ655387 HEE655387:HEF655387 HOA655387:HOB655387 HXW655387:HXX655387 IHS655387:IHT655387 IRO655387:IRP655387 JBK655387:JBL655387 JLG655387:JLH655387 JVC655387:JVD655387 KEY655387:KEZ655387 KOU655387:KOV655387 KYQ655387:KYR655387 LIM655387:LIN655387 LSI655387:LSJ655387 MCE655387:MCF655387 MMA655387:MMB655387 MVW655387:MVX655387 NFS655387:NFT655387 NPO655387:NPP655387 NZK655387:NZL655387 OJG655387:OJH655387 OTC655387:OTD655387 PCY655387:PCZ655387 PMU655387:PMV655387 PWQ655387:PWR655387 QGM655387:QGN655387 QQI655387:QQJ655387 RAE655387:RAF655387 RKA655387:RKB655387 RTW655387:RTX655387 SDS655387:SDT655387 SNO655387:SNP655387 SXK655387:SXL655387 THG655387:THH655387 TRC655387:TRD655387 UAY655387:UAZ655387 UKU655387:UKV655387 UUQ655387:UUR655387 VEM655387:VEN655387 VOI655387:VOJ655387 VYE655387:VYF655387 WIA655387:WIB655387 WRW655387:WRX655387 XBS655387:XBT655387 FK720923:FL720923 PG720923:PH720923 ZC720923:ZD720923 AIY720923:AIZ720923 ASU720923:ASV720923 BCQ720923:BCR720923 BMM720923:BMN720923 BWI720923:BWJ720923 CGE720923:CGF720923 CQA720923:CQB720923 CZW720923:CZX720923 DJS720923:DJT720923 DTO720923:DTP720923 EDK720923:EDL720923 ENG720923:ENH720923 EXC720923:EXD720923 FGY720923:FGZ720923 FQU720923:FQV720923 GAQ720923:GAR720923 GKM720923:GKN720923 GUI720923:GUJ720923 HEE720923:HEF720923 HOA720923:HOB720923 HXW720923:HXX720923 IHS720923:IHT720923 IRO720923:IRP720923 JBK720923:JBL720923 JLG720923:JLH720923 JVC720923:JVD720923 KEY720923:KEZ720923 KOU720923:KOV720923 KYQ720923:KYR720923 LIM720923:LIN720923 LSI720923:LSJ720923 MCE720923:MCF720923 MMA720923:MMB720923 MVW720923:MVX720923 NFS720923:NFT720923 NPO720923:NPP720923 NZK720923:NZL720923 OJG720923:OJH720923 OTC720923:OTD720923 PCY720923:PCZ720923 PMU720923:PMV720923 PWQ720923:PWR720923 QGM720923:QGN720923 QQI720923:QQJ720923 RAE720923:RAF720923 RKA720923:RKB720923 RTW720923:RTX720923 SDS720923:SDT720923 SNO720923:SNP720923 SXK720923:SXL720923 THG720923:THH720923 TRC720923:TRD720923 UAY720923:UAZ720923 UKU720923:UKV720923 UUQ720923:UUR720923 VEM720923:VEN720923 VOI720923:VOJ720923 VYE720923:VYF720923 WIA720923:WIB720923 WRW720923:WRX720923 XBS720923:XBT720923 FK786459:FL786459 PG786459:PH786459 ZC786459:ZD786459 AIY786459:AIZ786459 ASU786459:ASV786459 BCQ786459:BCR786459 BMM786459:BMN786459 BWI786459:BWJ786459 CGE786459:CGF786459 CQA786459:CQB786459 CZW786459:CZX786459 DJS786459:DJT786459 DTO786459:DTP786459 EDK786459:EDL786459 ENG786459:ENH786459 EXC786459:EXD786459 FGY786459:FGZ786459 FQU786459:FQV786459 GAQ786459:GAR786459 GKM786459:GKN786459 GUI786459:GUJ786459 HEE786459:HEF786459 HOA786459:HOB786459 HXW786459:HXX786459 IHS786459:IHT786459 IRO786459:IRP786459 JBK786459:JBL786459 JLG786459:JLH786459 JVC786459:JVD786459 KEY786459:KEZ786459 KOU786459:KOV786459 KYQ786459:KYR786459 LIM786459:LIN786459 LSI786459:LSJ786459 MCE786459:MCF786459 MMA786459:MMB786459 MVW786459:MVX786459 NFS786459:NFT786459 NPO786459:NPP786459 NZK786459:NZL786459 OJG786459:OJH786459 OTC786459:OTD786459 PCY786459:PCZ786459 PMU786459:PMV786459 PWQ786459:PWR786459 QGM786459:QGN786459 QQI786459:QQJ786459 RAE786459:RAF786459 RKA786459:RKB786459 RTW786459:RTX786459 SDS786459:SDT786459 SNO786459:SNP786459 SXK786459:SXL786459 THG786459:THH786459 TRC786459:TRD786459 UAY786459:UAZ786459 UKU786459:UKV786459 UUQ786459:UUR786459 VEM786459:VEN786459 VOI786459:VOJ786459 VYE786459:VYF786459 WIA786459:WIB786459 WRW786459:WRX786459 XBS786459:XBT786459 FK851995:FL851995 PG851995:PH851995 ZC851995:ZD851995 AIY851995:AIZ851995 ASU851995:ASV851995 BCQ851995:BCR851995 BMM851995:BMN851995 BWI851995:BWJ851995 CGE851995:CGF851995 CQA851995:CQB851995 CZW851995:CZX851995 DJS851995:DJT851995 DTO851995:DTP851995 EDK851995:EDL851995 ENG851995:ENH851995 EXC851995:EXD851995 FGY851995:FGZ851995 FQU851995:FQV851995 GAQ851995:GAR851995 GKM851995:GKN851995 GUI851995:GUJ851995 HEE851995:HEF851995 HOA851995:HOB851995 HXW851995:HXX851995 IHS851995:IHT851995 IRO851995:IRP851995 JBK851995:JBL851995 JLG851995:JLH851995 JVC851995:JVD851995 KEY851995:KEZ851995 KOU851995:KOV851995 KYQ851995:KYR851995 LIM851995:LIN851995 LSI851995:LSJ851995 MCE851995:MCF851995 MMA851995:MMB851995 MVW851995:MVX851995 NFS851995:NFT851995 NPO851995:NPP851995 NZK851995:NZL851995 OJG851995:OJH851995 OTC851995:OTD851995 PCY851995:PCZ851995 PMU851995:PMV851995 PWQ851995:PWR851995 QGM851995:QGN851995 QQI851995:QQJ851995 RAE851995:RAF851995 RKA851995:RKB851995 RTW851995:RTX851995 SDS851995:SDT851995 SNO851995:SNP851995 SXK851995:SXL851995 THG851995:THH851995 TRC851995:TRD851995 UAY851995:UAZ851995 UKU851995:UKV851995 UUQ851995:UUR851995 VEM851995:VEN851995 VOI851995:VOJ851995 VYE851995:VYF851995 WIA851995:WIB851995 WRW851995:WRX851995 XBS851995:XBT851995 FK917531:FL917531 PG917531:PH917531 ZC917531:ZD917531 AIY917531:AIZ917531 ASU917531:ASV917531 BCQ917531:BCR917531 BMM917531:BMN917531 BWI917531:BWJ917531 CGE917531:CGF917531 CQA917531:CQB917531 CZW917531:CZX917531 DJS917531:DJT917531 DTO917531:DTP917531 EDK917531:EDL917531 ENG917531:ENH917531 EXC917531:EXD917531 FGY917531:FGZ917531 FQU917531:FQV917531 GAQ917531:GAR917531 GKM917531:GKN917531 GUI917531:GUJ917531 HEE917531:HEF917531 HOA917531:HOB917531 HXW917531:HXX917531 IHS917531:IHT917531 IRO917531:IRP917531 JBK917531:JBL917531 JLG917531:JLH917531 JVC917531:JVD917531 KEY917531:KEZ917531 KOU917531:KOV917531 KYQ917531:KYR917531 LIM917531:LIN917531 LSI917531:LSJ917531 MCE917531:MCF917531 MMA917531:MMB917531 MVW917531:MVX917531 NFS917531:NFT917531 NPO917531:NPP917531 NZK917531:NZL917531 OJG917531:OJH917531 OTC917531:OTD917531 PCY917531:PCZ917531 PMU917531:PMV917531 PWQ917531:PWR917531 QGM917531:QGN917531 QQI917531:QQJ917531 RAE917531:RAF917531 RKA917531:RKB917531 RTW917531:RTX917531 SDS917531:SDT917531 SNO917531:SNP917531 SXK917531:SXL917531 THG917531:THH917531 TRC917531:TRD917531 UAY917531:UAZ917531 UKU917531:UKV917531 UUQ917531:UUR917531 VEM917531:VEN917531 VOI917531:VOJ917531 VYE917531:VYF917531 WIA917531:WIB917531 WRW917531:WRX917531 XBS917531:XBT917531 FK983067:FL983067 PG983067:PH983067 ZC983067:ZD983067 AIY983067:AIZ983067 ASU983067:ASV983067 BCQ983067:BCR983067 BMM983067:BMN983067 BWI983067:BWJ983067 CGE983067:CGF983067 CQA983067:CQB983067 CZW983067:CZX983067 DJS983067:DJT983067 DTO983067:DTP983067 EDK983067:EDL983067 ENG983067:ENH983067 EXC983067:EXD983067 FGY983067:FGZ983067 FQU983067:FQV983067 GAQ983067:GAR983067 GKM983067:GKN983067 GUI983067:GUJ983067 HEE983067:HEF983067 HOA983067:HOB983067 HXW983067:HXX983067 IHS983067:IHT983067 IRO983067:IRP983067 JBK983067:JBL983067 JLG983067:JLH983067 JVC983067:JVD983067 KEY983067:KEZ983067 KOU983067:KOV983067 KYQ983067:KYR983067 LIM983067:LIN983067 LSI983067:LSJ983067 MCE983067:MCF983067 MMA983067:MMB983067 MVW983067:MVX983067 NFS983067:NFT983067 NPO983067:NPP983067 NZK983067:NZL983067 OJG983067:OJH983067 OTC983067:OTD983067 PCY983067:PCZ983067 PMU983067:PMV983067 PWQ983067:PWR983067 QGM983067:QGN983067 QQI983067:QQJ983067 RAE983067:RAF983067 RKA983067:RKB983067 RTW983067:RTX983067 SDS983067:SDT983067 SNO983067:SNP983067 SXK983067:SXL983067 THG983067:THH983067 TRC983067:TRD983067 UAY983067:UAZ983067 UKU983067:UKV983067 UUQ983067:UUR983067 VEM983067:VEN983067 VOI983067:VOJ983067 VYE983067:VYF983067 WIA983067:WIB983067 WRW983067:WRX983067 XBS983067:XBT983067" xr:uid="{3521DB0F-696E-4738-B89A-CB71008B9A20}">
      <formula1>0</formula1>
      <formula2>999</formula2>
    </dataValidation>
  </dataValidations>
  <printOptions horizontalCentered="1"/>
  <pageMargins left="0.31496062992125984" right="0.31496062992125984" top="0.35433070866141736" bottom="0.35433070866141736" header="0.31496062992125984" footer="0.31496062992125984"/>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A14A16-433B-408B-9C39-E241E377DF86}">
  <ds:schemaRefs>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43</vt:i4>
      </vt:variant>
    </vt:vector>
  </HeadingPairs>
  <TitlesOfParts>
    <vt:vector size="47" baseType="lpstr">
      <vt:lpstr>報告書（事業主控）</vt:lpstr>
      <vt:lpstr>報告書（提出用）</vt:lpstr>
      <vt:lpstr>総括表</vt:lpstr>
      <vt:lpstr>一括有期事業総括表.算定基礎賃金等の報告</vt:lpstr>
      <vt:lpstr>'報告書（提出用）'!_10月</vt:lpstr>
      <vt:lpstr>_10月</vt:lpstr>
      <vt:lpstr>'報告書（提出用）'!_11月</vt:lpstr>
      <vt:lpstr>_11月</vt:lpstr>
      <vt:lpstr>'報告書（提出用）'!_12月</vt:lpstr>
      <vt:lpstr>_12月</vt:lpstr>
      <vt:lpstr>'報告書（提出用）'!_1月</vt:lpstr>
      <vt:lpstr>_1月</vt:lpstr>
      <vt:lpstr>'報告書（提出用）'!_2月</vt:lpstr>
      <vt:lpstr>_2月</vt:lpstr>
      <vt:lpstr>'報告書（提出用）'!_3月</vt:lpstr>
      <vt:lpstr>_3月</vt:lpstr>
      <vt:lpstr>'報告書（提出用）'!_4月</vt:lpstr>
      <vt:lpstr>_4月</vt:lpstr>
      <vt:lpstr>'報告書（提出用）'!_5月</vt:lpstr>
      <vt:lpstr>_5月</vt:lpstr>
      <vt:lpstr>'報告書（提出用）'!_6月</vt:lpstr>
      <vt:lpstr>_6月</vt:lpstr>
      <vt:lpstr>'報告書（提出用）'!_7月</vt:lpstr>
      <vt:lpstr>_7月</vt:lpstr>
      <vt:lpstr>'報告書（提出用）'!_8月</vt:lpstr>
      <vt:lpstr>_8月</vt:lpstr>
      <vt:lpstr>'報告書（提出用）'!_9月</vt:lpstr>
      <vt:lpstr>_9月</vt:lpstr>
      <vt:lpstr>総括表!Print_Area</vt:lpstr>
      <vt:lpstr>'報告書（事業主控）'!Print_Area</vt:lpstr>
      <vt:lpstr>'報告書（提出用）'!Print_Area</vt:lpstr>
      <vt:lpstr>'報告書（提出用）'!空白</vt:lpstr>
      <vt:lpstr>空白</vt:lpstr>
      <vt:lpstr>'報告書（提出用）'!対象年1_3月</vt:lpstr>
      <vt:lpstr>対象年1_3月</vt:lpstr>
      <vt:lpstr>'報告書（提出用）'!対象年2_3月</vt:lpstr>
      <vt:lpstr>対象年2_3月</vt:lpstr>
      <vt:lpstr>'報告書（提出用）'!対象年3月</vt:lpstr>
      <vt:lpstr>対象年3月</vt:lpstr>
      <vt:lpstr>'報告書（提出用）'!平31_1</vt:lpstr>
      <vt:lpstr>平31_1</vt:lpstr>
      <vt:lpstr>'報告書（提出用）'!平31_2</vt:lpstr>
      <vt:lpstr>平31_2</vt:lpstr>
      <vt:lpstr>'報告書（提出用）'!平31_3</vt:lpstr>
      <vt:lpstr>平31_3</vt:lpstr>
      <vt:lpstr>'報告書（提出用）'!平31_4</vt:lpstr>
      <vt:lpstr>平31_4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2025-04-01T04:16:17Z</dcterms:created>
  <dcterms:modified xsi:type="dcterms:W3CDTF">2026-03-27T04:56:46Z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